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БЮДЖЕТА'!$A$13:$E$189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<sst xmlns="http://schemas.openxmlformats.org/spreadsheetml/2006/main" count="400" uniqueCount="279">
  <si>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</si>
  <si>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</si>
  <si>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</si>
  <si>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</si>
  <si>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</si>
  <si>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</si>
  <si>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</si>
  <si>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</si>
  <si>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</si>
  <si>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</si>
  <si>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</si>
  <si>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</si>
  <si>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</si>
  <si>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</si>
  <si>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</si>
  <si>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</si>
  <si>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</si>
  <si>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</si>
  <si>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</si>
  <si>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</si>
  <si>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</si>
  <si>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</si>
  <si>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</si>
  <si>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</si>
  <si>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</si>
  <si>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</si>
  <si>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</si>
  <si>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</si>
  <si>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</si>
  <si>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</si>
  <si>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</si>
  <si>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</si>
  <si>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</si>
  <si>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</si>
  <si>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</si>
  <si>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</si>
  <si>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</si>
  <si>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</si>
  <si>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</si>
  <si>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</si>
  <si>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</si>
  <si>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</si>
  <si>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</si>
  <si>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</si>
  <si>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</si>
  <si>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</si>
  <si>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</si>
  <si>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</si>
  <si>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</si>
  <si>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</si>
  <si>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</si>
  <si>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</si>
  <si>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</si>
  <si>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</si>
  <si>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</si>
  <si>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</si>
  <si>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</si>
  <si>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</si>
  <si>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</si>
  <si>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</si>
  <si>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</si>
  <si>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</si>
  <si>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</si>
  <si>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</si>
  <si>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</si>
  <si>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</si>
  <si>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</si>
  <si>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</si>
  <si>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</si>
  <si>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</si>
  <si>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</si>
  <si>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</si>
  <si>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</si>
  <si>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</si>
  <si>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</si>
  <si>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</si>
  <si>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</si>
  <si>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</si>
  <si>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</si>
  <si>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</si>
  <si>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</si>
  <si>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</si>
  <si>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</si>
  <si>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</si>
  <si>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</si>
  <si>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</si>
  <si>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</si>
  <si>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</si>
  <si>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</si>
  <si>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</si>
  <si>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</si>
  <si>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</si>
  <si>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</si>
  <si>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</si>
  <si>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</si>
  <si>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</si>
  <si>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</si>
  <si>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</si>
  <si>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</si>
  <si>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</si>
  <si>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</si>
  <si>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</si>
  <si>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</si>
  <si>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</si>
  <si>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</si>
  <si>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</si>
  <si>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</si>
  <si>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</si>
  <si>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</si>
  <si>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</si>
  <si>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</si>
  <si>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</si>
  <si>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</si>
  <si>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</si>
  <si>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</si>
  <si>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</si>
  <si>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</si>
  <si>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</si>
  <si>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</si>
  <si>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</si>
  <si>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</si>
  <si>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</si>
  <si>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</si>
  <si>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</si>
  <si>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</si>
  <si>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</si>
  <si>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</si>
  <si>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</si>
  <si>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</si>
  <si>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</si>
  <si>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</si>
  <si>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</si>
  <si>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</si>
  <si>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</si>
  <si>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</si>
  <si>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</si>
  <si>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</si>
  <si>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</si>
  <si>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</si>
  <si>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</si>
  <si>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</si>
  <si>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</si>
  <si>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</si>
  <si>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</si>
  <si>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</si>
  <si>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</si>
  <si>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</si>
  <si>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</si>
  <si>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</si>
  <si>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</si>
  <si>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</si>
  <si>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</si>
  <si>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</si>
  <si>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</si>
  <si>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</si>
  <si>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</si>
  <si>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</si>
  <si>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</si>
  <si>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</si>
  <si>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</si>
  <si>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</si>
  <si>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</si>
  <si>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</si>
  <si>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</si>
  <si>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</si>
  <si>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</si>
  <si>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</si>
  <si>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</si>
  <si>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</si>
  <si>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</si>
  <si>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</si>
  <si>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</si>
  <si>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</si>
  <si>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</si>
  <si>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</si>
  <si>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</si>
  <si>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</si>
  <si>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</si>
  <si>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</si>
  <si>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</si>
  <si>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</si>
  <si>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</si>
  <si>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</si>
  <si>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</si>
  <si>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</si>
  <si>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</si>
  <si>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</si>
  <si>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</si>
  <si>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</si>
  <si>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</si>
  <si>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</si>
  <si>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</si>
  <si>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</si>
  <si>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</si>
  <si>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</si>
  <si>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</si>
  <si>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</si>
  <si>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</si>
  <si>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</si>
  <si>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</si>
  <si>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</si>
  <si>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</si>
  <si>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</si>
  <si>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</si>
  <si>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</si>
  <si>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</si>
  <si>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</si>
  <si>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</si>
  <si>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</si>
  <si>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</si>
  <si>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</si>
  <si>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</si>
  <si>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</si>
  <si>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</si>
  <si>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</si>
  <si>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</si>
  <si>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</si>
  <si>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</si>
  <si>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</si>
  <si>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</si>
  <si>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</si>
  <si>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</si>
  <si>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</si>
  <si>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</si>
  <si>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</si>
  <si>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</si>
  <si>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</si>
  <si>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</si>
  <si>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</si>
  <si>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</si>
  <si>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</si>
  <si>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</si>
  <si>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</si>
  <si>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</si>
  <si>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</si>
  <si>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</si>
  <si>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 xml:space="preserve">"Приложение 14 к решению </t>
  </si>
  <si>
    <t>№ 43 от 24.12.2015г."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</si>
  <si>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</si>
  <si>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</si>
  <si>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</si>
  <si>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</si>
  <si>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</si>
  <si>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</si>
  <si>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</si>
  <si>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</si>
  <si>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</si>
  <si>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</si>
  <si>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</si>
  <si>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</si>
  <si>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</si>
  <si>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</si>
  <si>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</si>
  <si>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</si>
  <si>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</si>
  <si>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</si>
  <si>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</si>
  <si>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0310092040</t>
  </si>
  <si>
    <t>Приобретение школьного автобуса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</si>
  <si>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</si>
  <si>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</si>
  <si>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</si>
  <si>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</si>
  <si>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</si>
  <si>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</si>
  <si>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</si>
  <si>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</si>
  <si>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</si>
  <si>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</si>
  <si>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</si>
  <si>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</si>
  <si>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</si>
  <si>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</si>
  <si>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</si>
  <si>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</si>
  <si>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</si>
  <si>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</si>
  <si>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9 к решению </t>
  </si>
  <si>
    <t>№ 101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</si>
</sst>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3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46" t="s">
        <v>277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2:21" ht="38.25" customHeight="1">
      <c r="B3" s="147" t="s">
        <v>77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8.75">
      <c r="B4" s="149" t="s">
        <v>278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60"/>
    </row>
    <row r="6" spans="2:23" ht="18.75">
      <c r="B6" s="146" t="s">
        <v>236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60"/>
      <c r="W6" s="2"/>
    </row>
    <row r="7" spans="2:23" ht="34.5" customHeight="1">
      <c r="B7" s="147" t="s">
        <v>77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61"/>
      <c r="W7" s="2"/>
    </row>
    <row r="8" spans="2:23" ht="18.75">
      <c r="B8" s="149" t="s">
        <v>237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60"/>
      <c r="V8" s="2"/>
      <c r="W8" s="2"/>
    </row>
    <row r="9" spans="2:23" ht="12.75">
      <c r="B9" s="2"/>
      <c r="V9" s="2"/>
      <c r="W9" s="2"/>
    </row>
    <row r="10" spans="1:23" ht="30.75" customHeight="1">
      <c r="A10" s="148" t="s">
        <v>27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V10" s="2"/>
      <c r="W10" s="2"/>
    </row>
    <row r="11" spans="1:23" ht="57" customHeight="1">
      <c r="A11" s="145" t="s">
        <v>122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V11" s="2"/>
      <c r="W11" s="2"/>
    </row>
    <row r="12" spans="1:23" ht="16.5" thickBot="1">
      <c r="A12" s="38"/>
      <c r="B12" s="38"/>
      <c r="C12" s="38"/>
      <c r="D12" s="38"/>
      <c r="E12" s="38" t="s">
        <v>75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43" t="s">
        <v>24</v>
      </c>
    </row>
    <row r="13" spans="1:23" ht="48" thickBot="1">
      <c r="A13" s="4" t="s">
        <v>0</v>
      </c>
      <c r="B13" s="4" t="s">
        <v>17</v>
      </c>
      <c r="C13" s="4" t="s">
        <v>1</v>
      </c>
      <c r="D13" s="4"/>
      <c r="E13" s="4" t="s">
        <v>4</v>
      </c>
      <c r="F13" s="20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30" t="s">
        <v>4</v>
      </c>
      <c r="V13" s="44" t="s">
        <v>26</v>
      </c>
      <c r="W13" s="36" t="s">
        <v>25</v>
      </c>
    </row>
    <row r="14" spans="1:23" ht="25.5" customHeight="1" thickBot="1">
      <c r="A14" s="81" t="s">
        <v>76</v>
      </c>
      <c r="B14" s="82" t="s">
        <v>2</v>
      </c>
      <c r="C14" s="83"/>
      <c r="D14" s="82" t="s">
        <v>123</v>
      </c>
      <c r="E14" s="108">
        <f>E20+E26+E56+E64+E68+E73+E77+E83+E86+E89+E92+E95+E105+E15+E60+E53+E108+E112</f>
        <v>521197.1096600001</v>
      </c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4"/>
    </row>
    <row r="15" spans="1:23" ht="33.75" customHeight="1" thickBot="1">
      <c r="A15" s="90" t="s">
        <v>261</v>
      </c>
      <c r="B15" s="91" t="s">
        <v>84</v>
      </c>
      <c r="C15" s="92"/>
      <c r="D15" s="91" t="s">
        <v>124</v>
      </c>
      <c r="E15" s="93">
        <f>E16</f>
        <v>5906.178599999999</v>
      </c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4"/>
    </row>
    <row r="16" spans="1:23" ht="18" customHeight="1" thickBot="1">
      <c r="A16" s="134" t="s">
        <v>18</v>
      </c>
      <c r="B16" s="94" t="s">
        <v>84</v>
      </c>
      <c r="C16" s="95"/>
      <c r="D16" s="94" t="s">
        <v>124</v>
      </c>
      <c r="E16" s="96">
        <f>E17+E18+E19</f>
        <v>5906.178599999999</v>
      </c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4"/>
    </row>
    <row r="17" spans="1:23" ht="25.5" customHeight="1" thickBot="1">
      <c r="A17" s="68" t="s">
        <v>83</v>
      </c>
      <c r="B17" s="97" t="s">
        <v>84</v>
      </c>
      <c r="C17" s="98"/>
      <c r="D17" s="97" t="s">
        <v>125</v>
      </c>
      <c r="E17" s="99">
        <v>1419.75</v>
      </c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3"/>
      <c r="W17" s="74"/>
    </row>
    <row r="18" spans="1:23" ht="25.5" customHeight="1" thickBot="1">
      <c r="A18" s="68" t="s">
        <v>245</v>
      </c>
      <c r="B18" s="97" t="s">
        <v>84</v>
      </c>
      <c r="C18" s="98"/>
      <c r="D18" s="97" t="s">
        <v>247</v>
      </c>
      <c r="E18" s="99">
        <v>2093.75134</v>
      </c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3"/>
      <c r="W18" s="74"/>
    </row>
    <row r="19" spans="1:23" ht="25.5" customHeight="1" thickBot="1">
      <c r="A19" s="68" t="s">
        <v>246</v>
      </c>
      <c r="B19" s="97" t="s">
        <v>84</v>
      </c>
      <c r="C19" s="98"/>
      <c r="D19" s="97" t="s">
        <v>252</v>
      </c>
      <c r="E19" s="99">
        <v>2392.67726</v>
      </c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  <c r="W19" s="74"/>
    </row>
    <row r="20" spans="1:23" ht="32.25" thickBot="1">
      <c r="A20" s="13" t="s">
        <v>259</v>
      </c>
      <c r="B20" s="16">
        <v>951</v>
      </c>
      <c r="C20" s="9"/>
      <c r="D20" s="9" t="s">
        <v>127</v>
      </c>
      <c r="E20" s="104">
        <f>E21</f>
        <v>12383.253</v>
      </c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3"/>
      <c r="W20" s="74"/>
    </row>
    <row r="21" spans="1:23" ht="16.5" thickBot="1">
      <c r="A21" s="134" t="s">
        <v>18</v>
      </c>
      <c r="B21" s="135">
        <v>951</v>
      </c>
      <c r="C21" s="136"/>
      <c r="D21" s="135" t="s">
        <v>127</v>
      </c>
      <c r="E21" s="137">
        <f>E22+E23+E24+E25</f>
        <v>12383.253</v>
      </c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74"/>
    </row>
    <row r="22" spans="1:23" ht="32.25" thickBot="1">
      <c r="A22" s="68" t="s">
        <v>47</v>
      </c>
      <c r="B22" s="64">
        <v>951</v>
      </c>
      <c r="C22" s="66"/>
      <c r="D22" s="65" t="s">
        <v>126</v>
      </c>
      <c r="E22" s="103">
        <v>12000</v>
      </c>
      <c r="F22" s="7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74"/>
    </row>
    <row r="23" spans="1:23" ht="19.5" thickBot="1">
      <c r="A23" s="68" t="s">
        <v>114</v>
      </c>
      <c r="B23" s="64">
        <v>951</v>
      </c>
      <c r="C23" s="66"/>
      <c r="D23" s="65" t="s">
        <v>126</v>
      </c>
      <c r="E23" s="103">
        <v>233.253</v>
      </c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74"/>
    </row>
    <row r="24" spans="1:23" ht="32.25" thickBot="1">
      <c r="A24" s="68" t="s">
        <v>248</v>
      </c>
      <c r="B24" s="64">
        <v>951</v>
      </c>
      <c r="C24" s="65"/>
      <c r="D24" s="65" t="s">
        <v>255</v>
      </c>
      <c r="E24" s="67">
        <v>100</v>
      </c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  <c r="W24" s="74"/>
    </row>
    <row r="25" spans="1:23" ht="32.25" thickBot="1">
      <c r="A25" s="68" t="s">
        <v>249</v>
      </c>
      <c r="B25" s="64">
        <v>951</v>
      </c>
      <c r="C25" s="65"/>
      <c r="D25" s="65" t="s">
        <v>256</v>
      </c>
      <c r="E25" s="67">
        <v>50</v>
      </c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  <c r="W25" s="74"/>
    </row>
    <row r="26" spans="1:23" ht="32.25" thickBot="1">
      <c r="A26" s="13" t="s">
        <v>260</v>
      </c>
      <c r="B26" s="16">
        <v>953</v>
      </c>
      <c r="C26" s="9"/>
      <c r="D26" s="9" t="s">
        <v>130</v>
      </c>
      <c r="E26" s="104">
        <f>E27</f>
        <v>437355.2730200001</v>
      </c>
      <c r="F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  <c r="W26" s="74"/>
    </row>
    <row r="27" spans="1:23" ht="26.25" thickBot="1">
      <c r="A27" s="134" t="s">
        <v>20</v>
      </c>
      <c r="B27" s="135" t="s">
        <v>19</v>
      </c>
      <c r="C27" s="136"/>
      <c r="D27" s="135" t="s">
        <v>123</v>
      </c>
      <c r="E27" s="137">
        <f>E28+E32+E43+E50+E46</f>
        <v>437355.2730200001</v>
      </c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74"/>
    </row>
    <row r="28" spans="1:23" ht="19.5" customHeight="1" thickBot="1">
      <c r="A28" s="76" t="s">
        <v>63</v>
      </c>
      <c r="B28" s="18">
        <v>953</v>
      </c>
      <c r="C28" s="6"/>
      <c r="D28" s="6" t="s">
        <v>128</v>
      </c>
      <c r="E28" s="109">
        <f>E29+E31+E30</f>
        <v>91893.92425000001</v>
      </c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/>
      <c r="W28" s="74"/>
    </row>
    <row r="29" spans="1:23" ht="32.25" thickBot="1">
      <c r="A29" s="63" t="s">
        <v>47</v>
      </c>
      <c r="B29" s="64">
        <v>953</v>
      </c>
      <c r="C29" s="65"/>
      <c r="D29" s="65" t="s">
        <v>129</v>
      </c>
      <c r="E29" s="103">
        <v>31413.96283</v>
      </c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74"/>
    </row>
    <row r="30" spans="1:23" ht="32.25" thickBot="1">
      <c r="A30" s="68" t="s">
        <v>80</v>
      </c>
      <c r="B30" s="64">
        <v>953</v>
      </c>
      <c r="C30" s="65"/>
      <c r="D30" s="65" t="s">
        <v>131</v>
      </c>
      <c r="E30" s="103">
        <v>1725.96142</v>
      </c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74"/>
    </row>
    <row r="31" spans="1:23" ht="51" customHeight="1" thickBot="1">
      <c r="A31" s="68" t="s">
        <v>64</v>
      </c>
      <c r="B31" s="64">
        <v>953</v>
      </c>
      <c r="C31" s="65"/>
      <c r="D31" s="65" t="s">
        <v>132</v>
      </c>
      <c r="E31" s="103">
        <v>58754</v>
      </c>
      <c r="F31" s="7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</row>
    <row r="32" spans="1:23" ht="23.25" customHeight="1" thickBot="1">
      <c r="A32" s="77" t="s">
        <v>65</v>
      </c>
      <c r="B32" s="75">
        <v>953</v>
      </c>
      <c r="C32" s="6"/>
      <c r="D32" s="6" t="s">
        <v>133</v>
      </c>
      <c r="E32" s="109">
        <f>E33+E34+E37+E38+E40+E41+E39+E35+E42+E36</f>
        <v>312824.64179</v>
      </c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74"/>
    </row>
    <row r="33" spans="1:23" ht="32.25" thickBot="1">
      <c r="A33" s="63" t="s">
        <v>34</v>
      </c>
      <c r="B33" s="64">
        <v>953</v>
      </c>
      <c r="C33" s="65"/>
      <c r="D33" s="65" t="s">
        <v>134</v>
      </c>
      <c r="E33" s="103">
        <v>0</v>
      </c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4"/>
    </row>
    <row r="34" spans="1:23" ht="32.25" thickBot="1">
      <c r="A34" s="63" t="s">
        <v>47</v>
      </c>
      <c r="B34" s="64">
        <v>953</v>
      </c>
      <c r="C34" s="65"/>
      <c r="D34" s="65" t="s">
        <v>135</v>
      </c>
      <c r="E34" s="103">
        <v>60541.57181</v>
      </c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74"/>
    </row>
    <row r="35" spans="1:23" ht="32.25" thickBot="1">
      <c r="A35" s="68" t="s">
        <v>89</v>
      </c>
      <c r="B35" s="64">
        <v>953</v>
      </c>
      <c r="C35" s="65"/>
      <c r="D35" s="65" t="s">
        <v>136</v>
      </c>
      <c r="E35" s="103">
        <v>4527.91998</v>
      </c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4"/>
    </row>
    <row r="36" spans="1:23" ht="16.5" thickBot="1">
      <c r="A36" s="120" t="s">
        <v>258</v>
      </c>
      <c r="B36" s="64">
        <v>953</v>
      </c>
      <c r="C36" s="65"/>
      <c r="D36" s="65" t="s">
        <v>257</v>
      </c>
      <c r="E36" s="103">
        <v>1000</v>
      </c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74"/>
    </row>
    <row r="37" spans="1:23" ht="32.25" thickBot="1">
      <c r="A37" s="63" t="s">
        <v>66</v>
      </c>
      <c r="B37" s="78">
        <v>953</v>
      </c>
      <c r="C37" s="65"/>
      <c r="D37" s="65" t="s">
        <v>137</v>
      </c>
      <c r="E37" s="103">
        <v>5835</v>
      </c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74"/>
    </row>
    <row r="38" spans="1:23" ht="48" customHeight="1" thickBot="1">
      <c r="A38" s="79" t="s">
        <v>67</v>
      </c>
      <c r="B38" s="80">
        <v>953</v>
      </c>
      <c r="C38" s="65"/>
      <c r="D38" s="65" t="s">
        <v>138</v>
      </c>
      <c r="E38" s="103">
        <v>237145</v>
      </c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74"/>
    </row>
    <row r="39" spans="1:23" ht="33" customHeight="1" thickBot="1">
      <c r="A39" s="63" t="s">
        <v>70</v>
      </c>
      <c r="B39" s="64">
        <v>953</v>
      </c>
      <c r="C39" s="65"/>
      <c r="D39" s="65" t="s">
        <v>139</v>
      </c>
      <c r="E39" s="103">
        <v>0</v>
      </c>
      <c r="F39" s="7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4"/>
    </row>
    <row r="40" spans="1:23" ht="33" customHeight="1" thickBot="1">
      <c r="A40" s="63" t="s">
        <v>71</v>
      </c>
      <c r="B40" s="64">
        <v>953</v>
      </c>
      <c r="C40" s="65"/>
      <c r="D40" s="65" t="s">
        <v>140</v>
      </c>
      <c r="E40" s="103">
        <v>700</v>
      </c>
      <c r="F40" s="7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  <c r="W40" s="74"/>
    </row>
    <row r="41" spans="1:23" ht="20.25" customHeight="1" thickBot="1">
      <c r="A41" s="68" t="s">
        <v>72</v>
      </c>
      <c r="B41" s="64">
        <v>953</v>
      </c>
      <c r="C41" s="65"/>
      <c r="D41" s="65" t="s">
        <v>141</v>
      </c>
      <c r="E41" s="103">
        <v>3075.15</v>
      </c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3"/>
      <c r="W41" s="74"/>
    </row>
    <row r="42" spans="1:23" ht="49.5" customHeight="1" thickBot="1">
      <c r="A42" s="68" t="s">
        <v>99</v>
      </c>
      <c r="B42" s="64">
        <v>953</v>
      </c>
      <c r="C42" s="65"/>
      <c r="D42" s="65" t="s">
        <v>142</v>
      </c>
      <c r="E42" s="103">
        <v>0</v>
      </c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/>
      <c r="W42" s="74"/>
    </row>
    <row r="43" spans="1:23" ht="32.25" thickBot="1">
      <c r="A43" s="76" t="s">
        <v>68</v>
      </c>
      <c r="B43" s="75">
        <v>953</v>
      </c>
      <c r="C43" s="6"/>
      <c r="D43" s="6" t="s">
        <v>143</v>
      </c>
      <c r="E43" s="109">
        <f>E44+E45</f>
        <v>18509.97226</v>
      </c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/>
      <c r="W43" s="74"/>
    </row>
    <row r="44" spans="1:23" ht="32.25" thickBot="1">
      <c r="A44" s="63" t="s">
        <v>69</v>
      </c>
      <c r="B44" s="64">
        <v>953</v>
      </c>
      <c r="C44" s="65"/>
      <c r="D44" s="65" t="s">
        <v>144</v>
      </c>
      <c r="E44" s="103">
        <v>18252.0774</v>
      </c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/>
      <c r="W44" s="74"/>
    </row>
    <row r="45" spans="1:23" ht="20.25" customHeight="1" thickBot="1">
      <c r="A45" s="68" t="s">
        <v>230</v>
      </c>
      <c r="B45" s="64">
        <v>953</v>
      </c>
      <c r="C45" s="65"/>
      <c r="D45" s="65" t="s">
        <v>231</v>
      </c>
      <c r="E45" s="103">
        <v>257.89486</v>
      </c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  <c r="W45" s="74"/>
    </row>
    <row r="46" spans="1:23" ht="32.25" thickBot="1">
      <c r="A46" s="58" t="s">
        <v>111</v>
      </c>
      <c r="B46" s="18">
        <v>953</v>
      </c>
      <c r="C46" s="6"/>
      <c r="D46" s="6" t="s">
        <v>145</v>
      </c>
      <c r="E46" s="109">
        <f>E49+E47+E48</f>
        <v>475.48009</v>
      </c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74"/>
    </row>
    <row r="47" spans="1:23" ht="32.25" thickBot="1">
      <c r="A47" s="68" t="s">
        <v>112</v>
      </c>
      <c r="B47" s="64">
        <v>953</v>
      </c>
      <c r="C47" s="65"/>
      <c r="D47" s="65" t="s">
        <v>146</v>
      </c>
      <c r="E47" s="103">
        <v>96.452</v>
      </c>
      <c r="F47" s="71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74"/>
    </row>
    <row r="48" spans="1:23" ht="32.25" thickBot="1">
      <c r="A48" s="68" t="s">
        <v>115</v>
      </c>
      <c r="B48" s="64">
        <v>953</v>
      </c>
      <c r="C48" s="65"/>
      <c r="D48" s="65" t="s">
        <v>147</v>
      </c>
      <c r="E48" s="103">
        <v>379.02809</v>
      </c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3"/>
      <c r="W48" s="74"/>
    </row>
    <row r="49" spans="1:23" ht="32.25" thickBot="1">
      <c r="A49" s="68" t="s">
        <v>101</v>
      </c>
      <c r="B49" s="64">
        <v>953</v>
      </c>
      <c r="C49" s="65"/>
      <c r="D49" s="65" t="s">
        <v>148</v>
      </c>
      <c r="E49" s="103">
        <v>0</v>
      </c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  <c r="W49" s="74"/>
    </row>
    <row r="50" spans="1:23" ht="32.25" thickBot="1">
      <c r="A50" s="76" t="s">
        <v>73</v>
      </c>
      <c r="B50" s="18">
        <v>953</v>
      </c>
      <c r="C50" s="6"/>
      <c r="D50" s="6" t="s">
        <v>149</v>
      </c>
      <c r="E50" s="109">
        <f>E51+E52</f>
        <v>13651.254630000001</v>
      </c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/>
      <c r="W50" s="74"/>
    </row>
    <row r="51" spans="1:23" ht="32.25" thickBot="1">
      <c r="A51" s="63" t="s">
        <v>34</v>
      </c>
      <c r="B51" s="64">
        <v>953</v>
      </c>
      <c r="C51" s="65"/>
      <c r="D51" s="65" t="s">
        <v>150</v>
      </c>
      <c r="E51" s="103">
        <v>13282.40463</v>
      </c>
      <c r="F51" s="71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3"/>
      <c r="W51" s="74"/>
    </row>
    <row r="52" spans="1:23" ht="16.5" thickBot="1">
      <c r="A52" s="63" t="s">
        <v>90</v>
      </c>
      <c r="B52" s="64">
        <v>953</v>
      </c>
      <c r="C52" s="65"/>
      <c r="D52" s="65" t="s">
        <v>151</v>
      </c>
      <c r="E52" s="103">
        <v>368.85</v>
      </c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3"/>
      <c r="W52" s="74"/>
    </row>
    <row r="53" spans="1:23" ht="32.25" thickBot="1">
      <c r="A53" s="8" t="s">
        <v>262</v>
      </c>
      <c r="B53" s="16">
        <v>951</v>
      </c>
      <c r="C53" s="9"/>
      <c r="D53" s="9" t="s">
        <v>152</v>
      </c>
      <c r="E53" s="10">
        <f>E54</f>
        <v>30</v>
      </c>
      <c r="F53" s="71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3"/>
      <c r="W53" s="74"/>
    </row>
    <row r="54" spans="1:23" ht="16.5" thickBot="1">
      <c r="A54" s="134" t="s">
        <v>18</v>
      </c>
      <c r="B54" s="87">
        <v>951</v>
      </c>
      <c r="C54" s="88"/>
      <c r="D54" s="88" t="s">
        <v>152</v>
      </c>
      <c r="E54" s="89">
        <f>E55</f>
        <v>30</v>
      </c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3"/>
      <c r="W54" s="74"/>
    </row>
    <row r="55" spans="1:23" ht="32.25" thickBot="1">
      <c r="A55" s="68" t="s">
        <v>86</v>
      </c>
      <c r="B55" s="64">
        <v>951</v>
      </c>
      <c r="C55" s="65"/>
      <c r="D55" s="65" t="s">
        <v>153</v>
      </c>
      <c r="E55" s="67">
        <v>30</v>
      </c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3"/>
      <c r="W55" s="74"/>
    </row>
    <row r="56" spans="1:23" ht="34.5" customHeight="1" thickBot="1">
      <c r="A56" s="13" t="s">
        <v>263</v>
      </c>
      <c r="B56" s="16">
        <v>951</v>
      </c>
      <c r="C56" s="9"/>
      <c r="D56" s="9" t="s">
        <v>154</v>
      </c>
      <c r="E56" s="10">
        <f>E57</f>
        <v>50</v>
      </c>
      <c r="F56" s="71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3"/>
      <c r="W56" s="74"/>
    </row>
    <row r="57" spans="1:23" ht="16.5" thickBot="1">
      <c r="A57" s="134" t="s">
        <v>18</v>
      </c>
      <c r="B57" s="135">
        <v>951</v>
      </c>
      <c r="C57" s="136"/>
      <c r="D57" s="135" t="s">
        <v>154</v>
      </c>
      <c r="E57" s="138">
        <f>E58+E59</f>
        <v>50</v>
      </c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3"/>
      <c r="W57" s="74"/>
    </row>
    <row r="58" spans="1:23" ht="33" customHeight="1" thickBot="1">
      <c r="A58" s="68" t="s">
        <v>56</v>
      </c>
      <c r="B58" s="64">
        <v>951</v>
      </c>
      <c r="C58" s="65"/>
      <c r="D58" s="65" t="s">
        <v>155</v>
      </c>
      <c r="E58" s="67">
        <v>0</v>
      </c>
      <c r="F58" s="71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3"/>
      <c r="W58" s="74"/>
    </row>
    <row r="59" spans="1:23" ht="33" customHeight="1" thickBot="1">
      <c r="A59" s="68" t="s">
        <v>235</v>
      </c>
      <c r="B59" s="64">
        <v>951</v>
      </c>
      <c r="C59" s="65"/>
      <c r="D59" s="65" t="s">
        <v>234</v>
      </c>
      <c r="E59" s="67">
        <v>50</v>
      </c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  <c r="W59" s="74"/>
    </row>
    <row r="60" spans="1:23" ht="33" customHeight="1" thickBot="1">
      <c r="A60" s="70" t="s">
        <v>264</v>
      </c>
      <c r="B60" s="16">
        <v>951</v>
      </c>
      <c r="C60" s="9"/>
      <c r="D60" s="9" t="s">
        <v>156</v>
      </c>
      <c r="E60" s="10">
        <f>E61</f>
        <v>99.9888</v>
      </c>
      <c r="F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3"/>
      <c r="W60" s="74"/>
    </row>
    <row r="61" spans="1:23" ht="18.75" customHeight="1" thickBot="1">
      <c r="A61" s="134" t="s">
        <v>18</v>
      </c>
      <c r="B61" s="87">
        <v>951</v>
      </c>
      <c r="C61" s="88"/>
      <c r="D61" s="88" t="s">
        <v>156</v>
      </c>
      <c r="E61" s="89">
        <f>E62+E63</f>
        <v>99.9888</v>
      </c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3"/>
      <c r="W61" s="74"/>
    </row>
    <row r="62" spans="1:23" ht="33" customHeight="1" thickBot="1">
      <c r="A62" s="63" t="s">
        <v>81</v>
      </c>
      <c r="B62" s="64">
        <v>951</v>
      </c>
      <c r="C62" s="65"/>
      <c r="D62" s="65" t="s">
        <v>157</v>
      </c>
      <c r="E62" s="67">
        <v>80</v>
      </c>
      <c r="F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3"/>
      <c r="W62" s="74"/>
    </row>
    <row r="63" spans="1:23" ht="33" customHeight="1" thickBot="1">
      <c r="A63" s="63" t="s">
        <v>82</v>
      </c>
      <c r="B63" s="64">
        <v>951</v>
      </c>
      <c r="C63" s="65"/>
      <c r="D63" s="65" t="s">
        <v>158</v>
      </c>
      <c r="E63" s="67">
        <v>19.9888</v>
      </c>
      <c r="F63" s="71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3"/>
      <c r="W63" s="74"/>
    </row>
    <row r="64" spans="1:23" ht="36.75" customHeight="1" thickBot="1">
      <c r="A64" s="90" t="s">
        <v>265</v>
      </c>
      <c r="B64" s="16">
        <v>951</v>
      </c>
      <c r="C64" s="9"/>
      <c r="D64" s="9" t="s">
        <v>159</v>
      </c>
      <c r="E64" s="10">
        <f>E65</f>
        <v>99.9776</v>
      </c>
      <c r="F64" s="71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3"/>
      <c r="W64" s="74"/>
    </row>
    <row r="65" spans="1:23" ht="16.5" thickBot="1">
      <c r="A65" s="134" t="s">
        <v>18</v>
      </c>
      <c r="B65" s="135">
        <v>951</v>
      </c>
      <c r="C65" s="136"/>
      <c r="D65" s="135" t="s">
        <v>159</v>
      </c>
      <c r="E65" s="138">
        <f>E66+E67</f>
        <v>99.9776</v>
      </c>
      <c r="F65" s="71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3"/>
      <c r="W65" s="74"/>
    </row>
    <row r="66" spans="1:23" ht="34.5" customHeight="1" thickBot="1">
      <c r="A66" s="63" t="s">
        <v>38</v>
      </c>
      <c r="B66" s="64">
        <v>951</v>
      </c>
      <c r="C66" s="65"/>
      <c r="D66" s="65" t="s">
        <v>160</v>
      </c>
      <c r="E66" s="67">
        <v>60</v>
      </c>
      <c r="F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3"/>
      <c r="W66" s="74"/>
    </row>
    <row r="67" spans="1:23" ht="32.25" thickBot="1">
      <c r="A67" s="63" t="s">
        <v>39</v>
      </c>
      <c r="B67" s="64">
        <v>951</v>
      </c>
      <c r="C67" s="65"/>
      <c r="D67" s="65" t="s">
        <v>161</v>
      </c>
      <c r="E67" s="67">
        <v>39.9776</v>
      </c>
      <c r="F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3"/>
      <c r="W67" s="74"/>
    </row>
    <row r="68" spans="1:23" ht="35.25" customHeight="1" thickBot="1">
      <c r="A68" s="90" t="s">
        <v>266</v>
      </c>
      <c r="B68" s="16">
        <v>951</v>
      </c>
      <c r="C68" s="9"/>
      <c r="D68" s="9" t="s">
        <v>162</v>
      </c>
      <c r="E68" s="104">
        <f>E69</f>
        <v>136.243</v>
      </c>
      <c r="F68" s="71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3"/>
      <c r="W68" s="74"/>
    </row>
    <row r="69" spans="1:23" ht="16.5" thickBot="1">
      <c r="A69" s="134" t="s">
        <v>18</v>
      </c>
      <c r="B69" s="135">
        <v>951</v>
      </c>
      <c r="C69" s="136"/>
      <c r="D69" s="135" t="s">
        <v>162</v>
      </c>
      <c r="E69" s="137">
        <f>E70+E71+E72</f>
        <v>136.243</v>
      </c>
      <c r="F69" s="71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3"/>
      <c r="W69" s="74"/>
    </row>
    <row r="70" spans="1:23" ht="49.5" customHeight="1" thickBot="1">
      <c r="A70" s="63" t="s">
        <v>44</v>
      </c>
      <c r="B70" s="64">
        <v>951</v>
      </c>
      <c r="C70" s="65"/>
      <c r="D70" s="65" t="s">
        <v>163</v>
      </c>
      <c r="E70" s="103">
        <v>50</v>
      </c>
      <c r="F70" s="71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3"/>
      <c r="W70" s="74"/>
    </row>
    <row r="71" spans="1:23" ht="35.25" customHeight="1" thickBot="1">
      <c r="A71" s="63" t="s">
        <v>45</v>
      </c>
      <c r="B71" s="64">
        <v>951</v>
      </c>
      <c r="C71" s="65"/>
      <c r="D71" s="65" t="s">
        <v>164</v>
      </c>
      <c r="E71" s="103">
        <v>50</v>
      </c>
      <c r="F71" s="71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3"/>
      <c r="W71" s="74"/>
    </row>
    <row r="72" spans="1:23" ht="35.25" customHeight="1" thickBot="1">
      <c r="A72" s="63" t="s">
        <v>98</v>
      </c>
      <c r="B72" s="64">
        <v>951</v>
      </c>
      <c r="C72" s="65"/>
      <c r="D72" s="65" t="s">
        <v>238</v>
      </c>
      <c r="E72" s="103">
        <v>36.243</v>
      </c>
      <c r="F72" s="71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3"/>
      <c r="W72" s="74"/>
    </row>
    <row r="73" spans="1:23" ht="33" customHeight="1" thickBot="1">
      <c r="A73" s="90" t="s">
        <v>267</v>
      </c>
      <c r="B73" s="16">
        <v>951</v>
      </c>
      <c r="C73" s="9"/>
      <c r="D73" s="9" t="s">
        <v>165</v>
      </c>
      <c r="E73" s="104">
        <f>E74</f>
        <v>3105</v>
      </c>
      <c r="F73" s="71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3"/>
      <c r="W73" s="74"/>
    </row>
    <row r="74" spans="1:23" ht="16.5" thickBot="1">
      <c r="A74" s="134" t="s">
        <v>18</v>
      </c>
      <c r="B74" s="135">
        <v>951</v>
      </c>
      <c r="C74" s="136"/>
      <c r="D74" s="135" t="s">
        <v>165</v>
      </c>
      <c r="E74" s="137">
        <f>E75+E76</f>
        <v>3105</v>
      </c>
      <c r="F74" s="71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3"/>
      <c r="W74" s="74"/>
    </row>
    <row r="75" spans="1:23" ht="48" thickBot="1">
      <c r="A75" s="63" t="s">
        <v>46</v>
      </c>
      <c r="B75" s="64">
        <v>951</v>
      </c>
      <c r="C75" s="65"/>
      <c r="D75" s="65" t="s">
        <v>166</v>
      </c>
      <c r="E75" s="103">
        <v>621</v>
      </c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3"/>
      <c r="W75" s="74"/>
    </row>
    <row r="76" spans="1:23" ht="79.5" thickBot="1">
      <c r="A76" s="139" t="s">
        <v>94</v>
      </c>
      <c r="B76" s="64">
        <v>951</v>
      </c>
      <c r="C76" s="65"/>
      <c r="D76" s="65" t="s">
        <v>167</v>
      </c>
      <c r="E76" s="103">
        <v>2484</v>
      </c>
      <c r="F76" s="71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3"/>
      <c r="W76" s="74"/>
    </row>
    <row r="77" spans="1:23" ht="66" customHeight="1" thickBot="1">
      <c r="A77" s="90" t="s">
        <v>268</v>
      </c>
      <c r="B77" s="16">
        <v>951</v>
      </c>
      <c r="C77" s="11"/>
      <c r="D77" s="11" t="s">
        <v>168</v>
      </c>
      <c r="E77" s="12">
        <f>E78</f>
        <v>22597.52776</v>
      </c>
      <c r="F77" s="71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3"/>
      <c r="W77" s="74"/>
    </row>
    <row r="78" spans="1:23" ht="16.5" thickBot="1">
      <c r="A78" s="134" t="s">
        <v>18</v>
      </c>
      <c r="B78" s="135">
        <v>951</v>
      </c>
      <c r="C78" s="136"/>
      <c r="D78" s="135" t="s">
        <v>168</v>
      </c>
      <c r="E78" s="138">
        <f>E79+E82+E80+E81</f>
        <v>22597.52776</v>
      </c>
      <c r="F78" s="71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  <c r="W78" s="74"/>
    </row>
    <row r="79" spans="1:23" ht="49.5" customHeight="1" thickBot="1">
      <c r="A79" s="63" t="s">
        <v>42</v>
      </c>
      <c r="B79" s="64">
        <v>951</v>
      </c>
      <c r="C79" s="65"/>
      <c r="D79" s="65" t="s">
        <v>169</v>
      </c>
      <c r="E79" s="67">
        <v>3997.52776</v>
      </c>
      <c r="F79" s="71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3"/>
      <c r="W79" s="74"/>
    </row>
    <row r="80" spans="1:23" ht="49.5" customHeight="1" thickBot="1">
      <c r="A80" s="63" t="s">
        <v>109</v>
      </c>
      <c r="B80" s="64">
        <v>951</v>
      </c>
      <c r="C80" s="65"/>
      <c r="D80" s="65" t="s">
        <v>170</v>
      </c>
      <c r="E80" s="67">
        <v>9103.56</v>
      </c>
      <c r="F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3"/>
      <c r="W80" s="74"/>
    </row>
    <row r="81" spans="1:23" ht="49.5" customHeight="1" thickBot="1">
      <c r="A81" s="63" t="s">
        <v>110</v>
      </c>
      <c r="B81" s="64">
        <v>951</v>
      </c>
      <c r="C81" s="65"/>
      <c r="D81" s="65" t="s">
        <v>171</v>
      </c>
      <c r="E81" s="67">
        <v>4996.44</v>
      </c>
      <c r="F81" s="71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3"/>
      <c r="W81" s="74"/>
    </row>
    <row r="82" spans="1:23" ht="32.25" customHeight="1" thickBot="1">
      <c r="A82" s="139" t="s">
        <v>95</v>
      </c>
      <c r="B82" s="64">
        <v>951</v>
      </c>
      <c r="C82" s="65"/>
      <c r="D82" s="65" t="s">
        <v>172</v>
      </c>
      <c r="E82" s="67">
        <v>4500</v>
      </c>
      <c r="F82" s="71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  <c r="W82" s="74"/>
    </row>
    <row r="83" spans="1:23" ht="32.25" thickBot="1">
      <c r="A83" s="90" t="s">
        <v>269</v>
      </c>
      <c r="B83" s="16">
        <v>951</v>
      </c>
      <c r="C83" s="9"/>
      <c r="D83" s="9" t="s">
        <v>173</v>
      </c>
      <c r="E83" s="10">
        <f>E84</f>
        <v>200</v>
      </c>
      <c r="F83" s="71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3"/>
      <c r="W83" s="74"/>
    </row>
    <row r="84" spans="1:23" ht="16.5" thickBot="1">
      <c r="A84" s="134" t="s">
        <v>18</v>
      </c>
      <c r="B84" s="135">
        <v>951</v>
      </c>
      <c r="C84" s="136"/>
      <c r="D84" s="135" t="s">
        <v>173</v>
      </c>
      <c r="E84" s="138">
        <f>E85</f>
        <v>200</v>
      </c>
      <c r="F84" s="71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3"/>
      <c r="W84" s="74"/>
    </row>
    <row r="85" spans="1:23" ht="33.75" customHeight="1" thickBot="1">
      <c r="A85" s="68" t="s">
        <v>52</v>
      </c>
      <c r="B85" s="64">
        <v>951</v>
      </c>
      <c r="C85" s="65"/>
      <c r="D85" s="65" t="s">
        <v>174</v>
      </c>
      <c r="E85" s="67">
        <v>200</v>
      </c>
      <c r="F85" s="71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3"/>
      <c r="W85" s="74"/>
    </row>
    <row r="86" spans="1:23" ht="32.25" thickBot="1">
      <c r="A86" s="90" t="s">
        <v>270</v>
      </c>
      <c r="B86" s="16">
        <v>951</v>
      </c>
      <c r="C86" s="9"/>
      <c r="D86" s="9" t="s">
        <v>175</v>
      </c>
      <c r="E86" s="10">
        <f>E87</f>
        <v>100</v>
      </c>
      <c r="F86" s="71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  <c r="W86" s="74"/>
    </row>
    <row r="87" spans="1:23" ht="16.5" thickBot="1">
      <c r="A87" s="134" t="s">
        <v>18</v>
      </c>
      <c r="B87" s="135">
        <v>951</v>
      </c>
      <c r="C87" s="136"/>
      <c r="D87" s="135" t="s">
        <v>175</v>
      </c>
      <c r="E87" s="138">
        <f>E88</f>
        <v>100</v>
      </c>
      <c r="F87" s="71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3"/>
      <c r="W87" s="74"/>
    </row>
    <row r="88" spans="1:23" ht="32.25" thickBot="1">
      <c r="A88" s="68" t="s">
        <v>53</v>
      </c>
      <c r="B88" s="64">
        <v>951</v>
      </c>
      <c r="C88" s="65"/>
      <c r="D88" s="65" t="s">
        <v>176</v>
      </c>
      <c r="E88" s="67">
        <v>100</v>
      </c>
      <c r="F88" s="71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3"/>
      <c r="W88" s="74"/>
    </row>
    <row r="89" spans="1:23" ht="32.25" thickBot="1">
      <c r="A89" s="8" t="s">
        <v>271</v>
      </c>
      <c r="B89" s="16">
        <v>951</v>
      </c>
      <c r="C89" s="9"/>
      <c r="D89" s="9" t="s">
        <v>177</v>
      </c>
      <c r="E89" s="10">
        <f>E90</f>
        <v>50</v>
      </c>
      <c r="F89" s="71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3"/>
      <c r="W89" s="74"/>
    </row>
    <row r="90" spans="1:23" ht="16.5" thickBot="1">
      <c r="A90" s="134" t="s">
        <v>18</v>
      </c>
      <c r="B90" s="135">
        <v>951</v>
      </c>
      <c r="C90" s="136"/>
      <c r="D90" s="135" t="s">
        <v>177</v>
      </c>
      <c r="E90" s="138">
        <f>E91</f>
        <v>50</v>
      </c>
      <c r="F90" s="71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  <c r="W90" s="74"/>
    </row>
    <row r="91" spans="1:23" ht="34.5" customHeight="1" thickBot="1">
      <c r="A91" s="68" t="s">
        <v>54</v>
      </c>
      <c r="B91" s="64">
        <v>951</v>
      </c>
      <c r="C91" s="65"/>
      <c r="D91" s="65" t="s">
        <v>178</v>
      </c>
      <c r="E91" s="67">
        <v>50</v>
      </c>
      <c r="F91" s="71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3"/>
      <c r="W91" s="74"/>
    </row>
    <row r="92" spans="1:23" ht="36.75" customHeight="1" thickBot="1">
      <c r="A92" s="70" t="s">
        <v>272</v>
      </c>
      <c r="B92" s="17">
        <v>951</v>
      </c>
      <c r="C92" s="9"/>
      <c r="D92" s="9" t="s">
        <v>179</v>
      </c>
      <c r="E92" s="10">
        <f>E93</f>
        <v>200</v>
      </c>
      <c r="F92" s="71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3"/>
      <c r="W92" s="74"/>
    </row>
    <row r="93" spans="1:23" ht="22.5" customHeight="1" thickBot="1">
      <c r="A93" s="134" t="s">
        <v>18</v>
      </c>
      <c r="B93" s="135">
        <v>951</v>
      </c>
      <c r="C93" s="136"/>
      <c r="D93" s="135" t="s">
        <v>179</v>
      </c>
      <c r="E93" s="138">
        <f>E94</f>
        <v>200</v>
      </c>
      <c r="F93" s="71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3"/>
      <c r="W93" s="74"/>
    </row>
    <row r="94" spans="1:23" ht="34.5" customHeight="1" thickBot="1">
      <c r="A94" s="68" t="s">
        <v>57</v>
      </c>
      <c r="B94" s="64">
        <v>951</v>
      </c>
      <c r="C94" s="65"/>
      <c r="D94" s="65" t="s">
        <v>180</v>
      </c>
      <c r="E94" s="67">
        <v>200</v>
      </c>
      <c r="F94" s="71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3"/>
      <c r="W94" s="74"/>
    </row>
    <row r="95" spans="1:23" ht="32.25" thickBot="1">
      <c r="A95" s="13" t="s">
        <v>273</v>
      </c>
      <c r="B95" s="16">
        <v>951</v>
      </c>
      <c r="C95" s="11"/>
      <c r="D95" s="11" t="s">
        <v>181</v>
      </c>
      <c r="E95" s="12">
        <f>E96</f>
        <v>20379.22791</v>
      </c>
      <c r="F95" s="71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3"/>
      <c r="W95" s="74"/>
    </row>
    <row r="96" spans="1:23" ht="16.5" thickBot="1">
      <c r="A96" s="134" t="s">
        <v>18</v>
      </c>
      <c r="B96" s="135">
        <v>951</v>
      </c>
      <c r="C96" s="136"/>
      <c r="D96" s="135" t="s">
        <v>181</v>
      </c>
      <c r="E96" s="138">
        <f>E97+E99</f>
        <v>20379.22791</v>
      </c>
      <c r="F96" s="71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3"/>
      <c r="W96" s="74"/>
    </row>
    <row r="97" spans="1:23" ht="16.5" thickBot="1">
      <c r="A97" s="5" t="s">
        <v>28</v>
      </c>
      <c r="B97" s="18">
        <v>951</v>
      </c>
      <c r="C97" s="6"/>
      <c r="D97" s="6" t="s">
        <v>182</v>
      </c>
      <c r="E97" s="7">
        <f>E98</f>
        <v>1070</v>
      </c>
      <c r="F97" s="71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3"/>
      <c r="W97" s="74"/>
    </row>
    <row r="98" spans="1:23" ht="32.25" thickBot="1">
      <c r="A98" s="68" t="s">
        <v>48</v>
      </c>
      <c r="B98" s="64">
        <v>951</v>
      </c>
      <c r="C98" s="65"/>
      <c r="D98" s="65" t="s">
        <v>183</v>
      </c>
      <c r="E98" s="67">
        <v>1070</v>
      </c>
      <c r="F98" s="71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3"/>
      <c r="W98" s="74"/>
    </row>
    <row r="99" spans="1:23" ht="19.5" customHeight="1" thickBot="1">
      <c r="A99" s="58" t="s">
        <v>49</v>
      </c>
      <c r="B99" s="18">
        <v>951</v>
      </c>
      <c r="C99" s="6"/>
      <c r="D99" s="6" t="s">
        <v>184</v>
      </c>
      <c r="E99" s="7">
        <f>SUM(E100:E104)</f>
        <v>19309.22791</v>
      </c>
      <c r="F99" s="71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3"/>
      <c r="W99" s="74"/>
    </row>
    <row r="100" spans="1:23" ht="32.25" thickBot="1">
      <c r="A100" s="63" t="s">
        <v>50</v>
      </c>
      <c r="B100" s="64">
        <v>951</v>
      </c>
      <c r="C100" s="65"/>
      <c r="D100" s="65" t="s">
        <v>185</v>
      </c>
      <c r="E100" s="67">
        <v>10283.8489</v>
      </c>
      <c r="F100" s="71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3"/>
      <c r="W100" s="74"/>
    </row>
    <row r="101" spans="1:23" ht="16.5" thickBot="1">
      <c r="A101" s="68" t="s">
        <v>114</v>
      </c>
      <c r="B101" s="64">
        <v>951</v>
      </c>
      <c r="C101" s="65"/>
      <c r="D101" s="65" t="s">
        <v>186</v>
      </c>
      <c r="E101" s="67">
        <v>256.24342</v>
      </c>
      <c r="F101" s="71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3"/>
      <c r="W101" s="74"/>
    </row>
    <row r="102" spans="1:23" ht="32.25" thickBot="1">
      <c r="A102" s="63" t="s">
        <v>51</v>
      </c>
      <c r="B102" s="64">
        <v>951</v>
      </c>
      <c r="C102" s="65"/>
      <c r="D102" s="65" t="s">
        <v>187</v>
      </c>
      <c r="E102" s="67">
        <v>8740.58259</v>
      </c>
      <c r="F102" s="71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3"/>
      <c r="W102" s="74"/>
    </row>
    <row r="103" spans="1:23" ht="32.25" thickBot="1">
      <c r="A103" s="63" t="s">
        <v>250</v>
      </c>
      <c r="B103" s="64">
        <v>951</v>
      </c>
      <c r="C103" s="65"/>
      <c r="D103" s="65" t="s">
        <v>251</v>
      </c>
      <c r="E103" s="67">
        <v>18.953</v>
      </c>
      <c r="F103" s="71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3"/>
      <c r="W103" s="74"/>
    </row>
    <row r="104" spans="1:23" ht="16.5" thickBot="1">
      <c r="A104" s="120" t="s">
        <v>121</v>
      </c>
      <c r="B104" s="64">
        <v>951</v>
      </c>
      <c r="C104" s="65"/>
      <c r="D104" s="65" t="s">
        <v>188</v>
      </c>
      <c r="E104" s="67">
        <v>9.6</v>
      </c>
      <c r="F104" s="71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3"/>
      <c r="W104" s="74"/>
    </row>
    <row r="105" spans="1:23" ht="35.25" customHeight="1" thickBot="1">
      <c r="A105" s="90" t="s">
        <v>274</v>
      </c>
      <c r="B105" s="16">
        <v>951</v>
      </c>
      <c r="C105" s="9"/>
      <c r="D105" s="9" t="s">
        <v>189</v>
      </c>
      <c r="E105" s="10">
        <f>E106</f>
        <v>100</v>
      </c>
      <c r="F105" s="71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3"/>
      <c r="W105" s="74"/>
    </row>
    <row r="106" spans="1:23" ht="16.5" thickBot="1">
      <c r="A106" s="134" t="s">
        <v>18</v>
      </c>
      <c r="B106" s="135">
        <v>951</v>
      </c>
      <c r="C106" s="136"/>
      <c r="D106" s="135" t="s">
        <v>189</v>
      </c>
      <c r="E106" s="138">
        <f>E107</f>
        <v>100</v>
      </c>
      <c r="F106" s="71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3"/>
      <c r="W106" s="74"/>
    </row>
    <row r="107" spans="1:23" ht="34.5" customHeight="1" thickBot="1">
      <c r="A107" s="63" t="s">
        <v>40</v>
      </c>
      <c r="B107" s="64">
        <v>951</v>
      </c>
      <c r="C107" s="65"/>
      <c r="D107" s="65" t="s">
        <v>190</v>
      </c>
      <c r="E107" s="67">
        <v>100</v>
      </c>
      <c r="F107" s="7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3"/>
      <c r="W107" s="74"/>
    </row>
    <row r="108" spans="1:23" ht="49.5" customHeight="1" thickBot="1">
      <c r="A108" s="90" t="s">
        <v>275</v>
      </c>
      <c r="B108" s="16">
        <v>951</v>
      </c>
      <c r="C108" s="9"/>
      <c r="D108" s="9" t="s">
        <v>191</v>
      </c>
      <c r="E108" s="104">
        <f>E109</f>
        <v>5824.20897</v>
      </c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3"/>
      <c r="W108" s="74"/>
    </row>
    <row r="109" spans="1:23" ht="25.5" customHeight="1" thickBot="1">
      <c r="A109" s="134" t="s">
        <v>18</v>
      </c>
      <c r="B109" s="87">
        <v>951</v>
      </c>
      <c r="C109" s="88"/>
      <c r="D109" s="88" t="s">
        <v>191</v>
      </c>
      <c r="E109" s="118">
        <f>E110+E111</f>
        <v>5824.20897</v>
      </c>
      <c r="F109" s="71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3"/>
      <c r="W109" s="74"/>
    </row>
    <row r="110" spans="1:23" ht="34.5" customHeight="1" thickBot="1">
      <c r="A110" s="63" t="s">
        <v>102</v>
      </c>
      <c r="B110" s="64">
        <v>951</v>
      </c>
      <c r="C110" s="65"/>
      <c r="D110" s="65" t="s">
        <v>191</v>
      </c>
      <c r="E110" s="103">
        <v>4552.33653</v>
      </c>
      <c r="F110" s="71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3"/>
      <c r="W110" s="74"/>
    </row>
    <row r="111" spans="1:23" ht="23.25" customHeight="1" thickBot="1">
      <c r="A111" s="63" t="s">
        <v>119</v>
      </c>
      <c r="B111" s="64">
        <v>951</v>
      </c>
      <c r="C111" s="65"/>
      <c r="D111" s="65" t="s">
        <v>192</v>
      </c>
      <c r="E111" s="103">
        <v>1271.87244</v>
      </c>
      <c r="F111" s="71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3"/>
      <c r="W111" s="74"/>
    </row>
    <row r="112" spans="1:23" ht="48.75" customHeight="1" thickBot="1">
      <c r="A112" s="90" t="s">
        <v>276</v>
      </c>
      <c r="B112" s="16">
        <v>951</v>
      </c>
      <c r="C112" s="9"/>
      <c r="D112" s="9" t="s">
        <v>210</v>
      </c>
      <c r="E112" s="104">
        <f>E113</f>
        <v>12580.231</v>
      </c>
      <c r="F112" s="71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3"/>
      <c r="W112" s="74"/>
    </row>
    <row r="113" spans="1:23" ht="38.25" customHeight="1" thickBot="1">
      <c r="A113" s="134" t="s">
        <v>18</v>
      </c>
      <c r="B113" s="87">
        <v>951</v>
      </c>
      <c r="C113" s="88"/>
      <c r="D113" s="88" t="s">
        <v>210</v>
      </c>
      <c r="E113" s="118">
        <f>E116+E114+E115+E117</f>
        <v>12580.231</v>
      </c>
      <c r="F113" s="71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3"/>
      <c r="W113" s="74"/>
    </row>
    <row r="114" spans="1:23" ht="38.25" customHeight="1" thickBot="1">
      <c r="A114" s="63" t="s">
        <v>118</v>
      </c>
      <c r="B114" s="125">
        <v>951</v>
      </c>
      <c r="C114" s="126"/>
      <c r="D114" s="126" t="s">
        <v>229</v>
      </c>
      <c r="E114" s="121">
        <v>5918.323</v>
      </c>
      <c r="F114" s="71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3"/>
      <c r="W114" s="74"/>
    </row>
    <row r="115" spans="1:23" ht="48.75" customHeight="1" thickBot="1">
      <c r="A115" s="68" t="s">
        <v>114</v>
      </c>
      <c r="B115" s="125">
        <v>951</v>
      </c>
      <c r="C115" s="126"/>
      <c r="D115" s="126" t="s">
        <v>233</v>
      </c>
      <c r="E115" s="121">
        <v>260</v>
      </c>
      <c r="F115" s="71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3"/>
      <c r="W115" s="74"/>
    </row>
    <row r="116" spans="1:23" ht="35.25" customHeight="1" thickBot="1">
      <c r="A116" s="63" t="s">
        <v>209</v>
      </c>
      <c r="B116" s="64">
        <v>951</v>
      </c>
      <c r="C116" s="65"/>
      <c r="D116" s="65" t="s">
        <v>232</v>
      </c>
      <c r="E116" s="103">
        <v>5918.323</v>
      </c>
      <c r="F116" s="71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3"/>
      <c r="W116" s="74"/>
    </row>
    <row r="117" spans="1:23" ht="17.25" customHeight="1" thickBot="1">
      <c r="A117" s="63" t="s">
        <v>240</v>
      </c>
      <c r="B117" s="64">
        <v>952</v>
      </c>
      <c r="C117" s="65"/>
      <c r="D117" s="65" t="s">
        <v>239</v>
      </c>
      <c r="E117" s="103">
        <v>483.585</v>
      </c>
      <c r="F117" s="71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3"/>
      <c r="W117" s="74"/>
    </row>
    <row r="118" spans="1:23" ht="31.5" customHeight="1" thickBot="1">
      <c r="A118" s="84" t="s">
        <v>29</v>
      </c>
      <c r="B118" s="82" t="s">
        <v>2</v>
      </c>
      <c r="C118" s="140"/>
      <c r="D118" s="140" t="s">
        <v>193</v>
      </c>
      <c r="E118" s="105">
        <f>E119+E178</f>
        <v>97646.51994</v>
      </c>
      <c r="F118" s="71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3"/>
      <c r="W118" s="74"/>
    </row>
    <row r="119" spans="1:23" ht="35.25" customHeight="1" thickBot="1">
      <c r="A119" s="134" t="s">
        <v>18</v>
      </c>
      <c r="B119" s="135">
        <v>951</v>
      </c>
      <c r="C119" s="136"/>
      <c r="D119" s="135" t="s">
        <v>193</v>
      </c>
      <c r="E119" s="106">
        <f>E120+E121+E126+E130+E133+E134+E148+E150+E155+E162+E164+E166+E168+E170+E172+E174+E176+E159+E128+E132+E152+E157</f>
        <v>92949.65573</v>
      </c>
      <c r="F119" s="71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3"/>
      <c r="W119" s="74"/>
    </row>
    <row r="120" spans="1:23" ht="16.5" thickBot="1">
      <c r="A120" s="8" t="s">
        <v>30</v>
      </c>
      <c r="B120" s="16">
        <v>951</v>
      </c>
      <c r="C120" s="9"/>
      <c r="D120" s="9" t="s">
        <v>194</v>
      </c>
      <c r="E120" s="10">
        <v>1773.66</v>
      </c>
      <c r="F120" s="7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3"/>
      <c r="W120" s="74"/>
    </row>
    <row r="121" spans="1:23" ht="48" thickBot="1">
      <c r="A121" s="8" t="s">
        <v>5</v>
      </c>
      <c r="B121" s="16">
        <v>951</v>
      </c>
      <c r="C121" s="9"/>
      <c r="D121" s="9" t="s">
        <v>193</v>
      </c>
      <c r="E121" s="104">
        <f>E122+E123+E124+E125</f>
        <v>3273.9085499999997</v>
      </c>
      <c r="F121" s="129" t="e">
        <f>#REF!+#REF!+F150+F152+#REF!+#REF!+#REF!+#REF!+#REF!+#REF!+#REF!+F176</f>
        <v>#REF!</v>
      </c>
      <c r="G121" s="24" t="e">
        <f>#REF!+#REF!+G150+G152+#REF!+#REF!+#REF!+#REF!+#REF!+#REF!+#REF!+G176</f>
        <v>#REF!</v>
      </c>
      <c r="H121" s="24" t="e">
        <f>#REF!+#REF!+H150+H152+#REF!+#REF!+#REF!+#REF!+#REF!+#REF!+#REF!+H176</f>
        <v>#REF!</v>
      </c>
      <c r="I121" s="24" t="e">
        <f>#REF!+#REF!+I150+I152+#REF!+#REF!+#REF!+#REF!+#REF!+#REF!+#REF!+I176</f>
        <v>#REF!</v>
      </c>
      <c r="J121" s="24" t="e">
        <f>#REF!+#REF!+J150+J152+#REF!+#REF!+#REF!+#REF!+#REF!+#REF!+#REF!+J176</f>
        <v>#REF!</v>
      </c>
      <c r="K121" s="24" t="e">
        <f>#REF!+#REF!+K150+K152+#REF!+#REF!+#REF!+#REF!+#REF!+#REF!+#REF!+K176</f>
        <v>#REF!</v>
      </c>
      <c r="L121" s="24" t="e">
        <f>#REF!+#REF!+L150+L152+#REF!+#REF!+#REF!+#REF!+#REF!+#REF!+#REF!+L176</f>
        <v>#REF!</v>
      </c>
      <c r="M121" s="24" t="e">
        <f>#REF!+#REF!+M150+M152+#REF!+#REF!+#REF!+#REF!+#REF!+#REF!+#REF!+M176</f>
        <v>#REF!</v>
      </c>
      <c r="N121" s="24" t="e">
        <f>#REF!+#REF!+N150+N152+#REF!+#REF!+#REF!+#REF!+#REF!+#REF!+#REF!+N176</f>
        <v>#REF!</v>
      </c>
      <c r="O121" s="24" t="e">
        <f>#REF!+#REF!+O150+O152+#REF!+#REF!+#REF!+#REF!+#REF!+#REF!+#REF!+O176</f>
        <v>#REF!</v>
      </c>
      <c r="P121" s="24" t="e">
        <f>#REF!+#REF!+P150+P152+#REF!+#REF!+#REF!+#REF!+#REF!+#REF!+#REF!+P176</f>
        <v>#REF!</v>
      </c>
      <c r="Q121" s="24" t="e">
        <f>#REF!+#REF!+Q150+Q152+#REF!+#REF!+#REF!+#REF!+#REF!+#REF!+#REF!+Q176</f>
        <v>#REF!</v>
      </c>
      <c r="R121" s="24" t="e">
        <f>#REF!+#REF!+R150+R152+#REF!+#REF!+#REF!+#REF!+#REF!+#REF!+#REF!+R176</f>
        <v>#REF!</v>
      </c>
      <c r="S121" s="24" t="e">
        <f>#REF!+#REF!+S150+S152+#REF!+#REF!+#REF!+#REF!+#REF!+#REF!+#REF!+S176</f>
        <v>#REF!</v>
      </c>
      <c r="T121" s="24" t="e">
        <f>#REF!+#REF!+T150+T152+#REF!+#REF!+#REF!+#REF!+#REF!+#REF!+#REF!+T176</f>
        <v>#REF!</v>
      </c>
      <c r="U121" s="24" t="e">
        <f>#REF!+#REF!+U150+U152+#REF!+#REF!+#REF!+#REF!+#REF!+#REF!+#REF!+U176</f>
        <v>#REF!</v>
      </c>
      <c r="V121" s="46" t="e">
        <f>#REF!+#REF!+V150+V152+#REF!+#REF!+#REF!+#REF!+#REF!+#REF!+#REF!+V176</f>
        <v>#REF!</v>
      </c>
      <c r="W121" s="45" t="e">
        <f>V121/E119*100</f>
        <v>#REF!</v>
      </c>
    </row>
    <row r="122" spans="1:23" ht="20.25" customHeight="1" outlineLevel="3" thickBot="1">
      <c r="A122" s="85" t="s">
        <v>96</v>
      </c>
      <c r="B122" s="86">
        <v>951</v>
      </c>
      <c r="C122" s="65"/>
      <c r="D122" s="65" t="s">
        <v>195</v>
      </c>
      <c r="E122" s="103">
        <v>1809</v>
      </c>
      <c r="F122" s="130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47"/>
      <c r="W122" s="45"/>
    </row>
    <row r="123" spans="1:23" ht="19.5" customHeight="1" outlineLevel="5" thickBot="1">
      <c r="A123" s="63" t="s">
        <v>31</v>
      </c>
      <c r="B123" s="64">
        <v>951</v>
      </c>
      <c r="C123" s="65"/>
      <c r="D123" s="65" t="s">
        <v>196</v>
      </c>
      <c r="E123" s="103">
        <v>0</v>
      </c>
      <c r="F123" s="23">
        <v>1204.8</v>
      </c>
      <c r="G123" s="7">
        <v>1204.8</v>
      </c>
      <c r="H123" s="7">
        <v>1204.8</v>
      </c>
      <c r="I123" s="7">
        <v>1204.8</v>
      </c>
      <c r="J123" s="7">
        <v>1204.8</v>
      </c>
      <c r="K123" s="7">
        <v>1204.8</v>
      </c>
      <c r="L123" s="7">
        <v>1204.8</v>
      </c>
      <c r="M123" s="7">
        <v>1204.8</v>
      </c>
      <c r="N123" s="7">
        <v>1204.8</v>
      </c>
      <c r="O123" s="7">
        <v>1204.8</v>
      </c>
      <c r="P123" s="7">
        <v>1204.8</v>
      </c>
      <c r="Q123" s="7">
        <v>1204.8</v>
      </c>
      <c r="R123" s="7">
        <v>1204.8</v>
      </c>
      <c r="S123" s="7">
        <v>1204.8</v>
      </c>
      <c r="T123" s="7">
        <v>1204.8</v>
      </c>
      <c r="U123" s="33">
        <v>1204.8</v>
      </c>
      <c r="V123" s="49">
        <v>1147.63638</v>
      </c>
      <c r="W123" s="45">
        <f>V123/E121*100</f>
        <v>35.0540145661674</v>
      </c>
    </row>
    <row r="124" spans="1:23" ht="18.75" customHeight="1" outlineLevel="6" thickBot="1">
      <c r="A124" s="63" t="s">
        <v>97</v>
      </c>
      <c r="B124" s="64">
        <v>951</v>
      </c>
      <c r="C124" s="65"/>
      <c r="D124" s="65" t="s">
        <v>197</v>
      </c>
      <c r="E124" s="103">
        <v>1454.7</v>
      </c>
      <c r="F124" s="131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50" t="e">
        <f>#REF!</f>
        <v>#REF!</v>
      </c>
      <c r="W124" s="45" t="e">
        <f>V124/E122*100</f>
        <v>#REF!</v>
      </c>
    </row>
    <row r="125" spans="1:23" ht="21.75" customHeight="1" outlineLevel="6" thickBot="1">
      <c r="A125" s="63" t="s">
        <v>91</v>
      </c>
      <c r="B125" s="64">
        <v>951</v>
      </c>
      <c r="C125" s="65"/>
      <c r="D125" s="65" t="s">
        <v>198</v>
      </c>
      <c r="E125" s="103">
        <v>10.20855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5"/>
      <c r="W125" s="45"/>
    </row>
    <row r="126" spans="1:23" ht="19.5" customHeight="1" outlineLevel="6" thickBot="1">
      <c r="A126" s="8" t="s">
        <v>6</v>
      </c>
      <c r="B126" s="16">
        <v>951</v>
      </c>
      <c r="C126" s="9"/>
      <c r="D126" s="9" t="s">
        <v>193</v>
      </c>
      <c r="E126" s="10">
        <f>E127</f>
        <v>6491.0263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5"/>
      <c r="W126" s="45"/>
    </row>
    <row r="127" spans="1:23" ht="19.5" customHeight="1" outlineLevel="6" thickBot="1">
      <c r="A127" s="85" t="s">
        <v>92</v>
      </c>
      <c r="B127" s="64">
        <v>951</v>
      </c>
      <c r="C127" s="65"/>
      <c r="D127" s="65" t="s">
        <v>195</v>
      </c>
      <c r="E127" s="67">
        <v>6491.0263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5"/>
      <c r="W127" s="45"/>
    </row>
    <row r="128" spans="1:23" ht="21" customHeight="1" outlineLevel="6" thickBot="1">
      <c r="A128" s="8" t="s">
        <v>87</v>
      </c>
      <c r="B128" s="16">
        <v>951</v>
      </c>
      <c r="C128" s="9"/>
      <c r="D128" s="9" t="s">
        <v>193</v>
      </c>
      <c r="E128" s="10">
        <f>E129</f>
        <v>123.7</v>
      </c>
      <c r="F128" s="23">
        <v>96</v>
      </c>
      <c r="G128" s="7">
        <v>96</v>
      </c>
      <c r="H128" s="7">
        <v>96</v>
      </c>
      <c r="I128" s="7">
        <v>96</v>
      </c>
      <c r="J128" s="7">
        <v>96</v>
      </c>
      <c r="K128" s="7">
        <v>96</v>
      </c>
      <c r="L128" s="7">
        <v>96</v>
      </c>
      <c r="M128" s="7">
        <v>96</v>
      </c>
      <c r="N128" s="7">
        <v>96</v>
      </c>
      <c r="O128" s="7">
        <v>96</v>
      </c>
      <c r="P128" s="7">
        <v>96</v>
      </c>
      <c r="Q128" s="7">
        <v>96</v>
      </c>
      <c r="R128" s="7">
        <v>96</v>
      </c>
      <c r="S128" s="7">
        <v>96</v>
      </c>
      <c r="T128" s="7">
        <v>96</v>
      </c>
      <c r="U128" s="33">
        <v>96</v>
      </c>
      <c r="V128" s="49">
        <v>141</v>
      </c>
      <c r="W128" s="45">
        <f>V128/E126*100</f>
        <v>2.1722296826928584</v>
      </c>
    </row>
    <row r="129" spans="1:23" ht="37.5" customHeight="1" outlineLevel="3" thickBot="1">
      <c r="A129" s="63" t="s">
        <v>88</v>
      </c>
      <c r="B129" s="64">
        <v>951</v>
      </c>
      <c r="C129" s="65"/>
      <c r="D129" s="65" t="s">
        <v>199</v>
      </c>
      <c r="E129" s="67">
        <v>123.7</v>
      </c>
      <c r="F129" s="130" t="e">
        <f>#REF!</f>
        <v>#REF!</v>
      </c>
      <c r="G129" s="27" t="e">
        <f>#REF!</f>
        <v>#REF!</v>
      </c>
      <c r="H129" s="27" t="e">
        <f>#REF!</f>
        <v>#REF!</v>
      </c>
      <c r="I129" s="27" t="e">
        <f>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</f>
        <v>#REF!</v>
      </c>
      <c r="N129" s="27" t="e">
        <f>#REF!</f>
        <v>#REF!</v>
      </c>
      <c r="O129" s="27" t="e">
        <f>#REF!</f>
        <v>#REF!</v>
      </c>
      <c r="P129" s="27" t="e">
        <f>#REF!</f>
        <v>#REF!</v>
      </c>
      <c r="Q129" s="27" t="e">
        <f>#REF!</f>
        <v>#REF!</v>
      </c>
      <c r="R129" s="27" t="e">
        <f>#REF!</f>
        <v>#REF!</v>
      </c>
      <c r="S129" s="27" t="e">
        <f>#REF!</f>
        <v>#REF!</v>
      </c>
      <c r="T129" s="27" t="e">
        <f>#REF!</f>
        <v>#REF!</v>
      </c>
      <c r="U129" s="27" t="e">
        <f>#REF!</f>
        <v>#REF!</v>
      </c>
      <c r="V129" s="51" t="e">
        <f>#REF!</f>
        <v>#REF!</v>
      </c>
      <c r="W129" s="45" t="e">
        <f>V129/E127*100</f>
        <v>#REF!</v>
      </c>
    </row>
    <row r="130" spans="1:23" ht="18.75" customHeight="1" outlineLevel="3" thickBot="1">
      <c r="A130" s="8" t="s">
        <v>7</v>
      </c>
      <c r="B130" s="16">
        <v>951</v>
      </c>
      <c r="C130" s="9"/>
      <c r="D130" s="9" t="s">
        <v>193</v>
      </c>
      <c r="E130" s="10">
        <f>E131</f>
        <v>5099.74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2"/>
      <c r="W130" s="45"/>
    </row>
    <row r="131" spans="1:23" ht="33" customHeight="1" outlineLevel="3" thickBot="1">
      <c r="A131" s="85" t="s">
        <v>93</v>
      </c>
      <c r="B131" s="64">
        <v>951</v>
      </c>
      <c r="C131" s="65"/>
      <c r="D131" s="65" t="s">
        <v>195</v>
      </c>
      <c r="E131" s="67">
        <v>5099.74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2"/>
      <c r="W131" s="45"/>
    </row>
    <row r="132" spans="1:23" ht="20.25" customHeight="1" outlineLevel="5" thickBot="1">
      <c r="A132" s="114" t="s">
        <v>103</v>
      </c>
      <c r="B132" s="16">
        <v>951</v>
      </c>
      <c r="C132" s="9"/>
      <c r="D132" s="9" t="s">
        <v>200</v>
      </c>
      <c r="E132" s="10">
        <v>302.4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5"/>
      <c r="W132" s="45"/>
    </row>
    <row r="133" spans="1:23" ht="32.25" outlineLevel="4" thickBot="1">
      <c r="A133" s="8" t="s">
        <v>32</v>
      </c>
      <c r="B133" s="16">
        <v>951</v>
      </c>
      <c r="C133" s="9"/>
      <c r="D133" s="9" t="s">
        <v>201</v>
      </c>
      <c r="E133" s="10">
        <v>350</v>
      </c>
      <c r="F133" s="132" t="e">
        <f>#REF!</f>
        <v>#REF!</v>
      </c>
      <c r="G133" s="28" t="e">
        <f>#REF!</f>
        <v>#REF!</v>
      </c>
      <c r="H133" s="28" t="e">
        <f>#REF!</f>
        <v>#REF!</v>
      </c>
      <c r="I133" s="28" t="e">
        <f>#REF!</f>
        <v>#REF!</v>
      </c>
      <c r="J133" s="28" t="e">
        <f>#REF!</f>
        <v>#REF!</v>
      </c>
      <c r="K133" s="28" t="e">
        <f>#REF!</f>
        <v>#REF!</v>
      </c>
      <c r="L133" s="28" t="e">
        <f>#REF!</f>
        <v>#REF!</v>
      </c>
      <c r="M133" s="28" t="e">
        <f>#REF!</f>
        <v>#REF!</v>
      </c>
      <c r="N133" s="28" t="e">
        <f>#REF!</f>
        <v>#REF!</v>
      </c>
      <c r="O133" s="28" t="e">
        <f>#REF!</f>
        <v>#REF!</v>
      </c>
      <c r="P133" s="28" t="e">
        <f>#REF!</f>
        <v>#REF!</v>
      </c>
      <c r="Q133" s="28" t="e">
        <f>#REF!</f>
        <v>#REF!</v>
      </c>
      <c r="R133" s="28" t="e">
        <f>#REF!</f>
        <v>#REF!</v>
      </c>
      <c r="S133" s="28" t="e">
        <f>#REF!</f>
        <v>#REF!</v>
      </c>
      <c r="T133" s="28" t="e">
        <f>#REF!</f>
        <v>#REF!</v>
      </c>
      <c r="U133" s="28" t="e">
        <f>#REF!</f>
        <v>#REF!</v>
      </c>
      <c r="V133" s="48" t="e">
        <f>#REF!</f>
        <v>#REF!</v>
      </c>
      <c r="W133" s="45" t="e">
        <f>V133/E131*100</f>
        <v>#REF!</v>
      </c>
    </row>
    <row r="134" spans="1:23" ht="16.5" outlineLevel="4" thickBot="1">
      <c r="A134" s="8" t="s">
        <v>8</v>
      </c>
      <c r="B134" s="16">
        <v>951</v>
      </c>
      <c r="C134" s="9"/>
      <c r="D134" s="9" t="s">
        <v>193</v>
      </c>
      <c r="E134" s="104">
        <f>E135+E137+E138+E141+E145+E146+E147+E140+E139+E136+E143+E144+E142</f>
        <v>45545.69351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113"/>
      <c r="W134" s="45"/>
    </row>
    <row r="135" spans="1:23" ht="16.5" outlineLevel="5" thickBot="1">
      <c r="A135" s="63" t="s">
        <v>9</v>
      </c>
      <c r="B135" s="64">
        <v>951</v>
      </c>
      <c r="C135" s="65"/>
      <c r="D135" s="65" t="s">
        <v>202</v>
      </c>
      <c r="E135" s="117">
        <v>1400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3"/>
      <c r="V135" s="49">
        <v>0</v>
      </c>
      <c r="W135" s="45">
        <f>V135/E133*100</f>
        <v>0</v>
      </c>
    </row>
    <row r="136" spans="1:23" ht="48" outlineLevel="3" thickBot="1">
      <c r="A136" s="63" t="s">
        <v>116</v>
      </c>
      <c r="B136" s="64">
        <v>951</v>
      </c>
      <c r="C136" s="65"/>
      <c r="D136" s="65" t="s">
        <v>203</v>
      </c>
      <c r="E136" s="117">
        <v>0</v>
      </c>
      <c r="F136" s="130" t="e">
        <f>#REF!+#REF!</f>
        <v>#REF!</v>
      </c>
      <c r="G136" s="27" t="e">
        <f>#REF!+#REF!</f>
        <v>#REF!</v>
      </c>
      <c r="H136" s="27" t="e">
        <f>#REF!+#REF!</f>
        <v>#REF!</v>
      </c>
      <c r="I136" s="27" t="e">
        <f>#REF!+#REF!</f>
        <v>#REF!</v>
      </c>
      <c r="J136" s="27" t="e">
        <f>#REF!+#REF!</f>
        <v>#REF!</v>
      </c>
      <c r="K136" s="27" t="e">
        <f>#REF!+#REF!</f>
        <v>#REF!</v>
      </c>
      <c r="L136" s="27" t="e">
        <f>#REF!+#REF!</f>
        <v>#REF!</v>
      </c>
      <c r="M136" s="27" t="e">
        <f>#REF!+#REF!</f>
        <v>#REF!</v>
      </c>
      <c r="N136" s="27" t="e">
        <f>#REF!+#REF!</f>
        <v>#REF!</v>
      </c>
      <c r="O136" s="27" t="e">
        <f>#REF!+#REF!</f>
        <v>#REF!</v>
      </c>
      <c r="P136" s="27" t="e">
        <f>#REF!+#REF!</f>
        <v>#REF!</v>
      </c>
      <c r="Q136" s="27" t="e">
        <f>#REF!+#REF!</f>
        <v>#REF!</v>
      </c>
      <c r="R136" s="27" t="e">
        <f>#REF!+#REF!</f>
        <v>#REF!</v>
      </c>
      <c r="S136" s="27" t="e">
        <f>#REF!+#REF!</f>
        <v>#REF!</v>
      </c>
      <c r="T136" s="27" t="e">
        <f>#REF!+#REF!</f>
        <v>#REF!</v>
      </c>
      <c r="U136" s="27" t="e">
        <f>#REF!+#REF!</f>
        <v>#REF!</v>
      </c>
      <c r="V136" s="53" t="e">
        <f>#REF!+#REF!</f>
        <v>#REF!</v>
      </c>
      <c r="W136" s="45" t="e">
        <f>V136/E134*100</f>
        <v>#REF!</v>
      </c>
    </row>
    <row r="137" spans="1:23" ht="19.5" customHeight="1" outlineLevel="5" thickBot="1">
      <c r="A137" s="85" t="s">
        <v>93</v>
      </c>
      <c r="B137" s="64">
        <v>951</v>
      </c>
      <c r="C137" s="65"/>
      <c r="D137" s="65" t="s">
        <v>195</v>
      </c>
      <c r="E137" s="117">
        <v>17404.84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5"/>
      <c r="W137" s="45"/>
    </row>
    <row r="138" spans="1:23" ht="19.5" customHeight="1" outlineLevel="5" thickBot="1">
      <c r="A138" s="63" t="s">
        <v>33</v>
      </c>
      <c r="B138" s="64">
        <v>951</v>
      </c>
      <c r="C138" s="65"/>
      <c r="D138" s="65" t="s">
        <v>204</v>
      </c>
      <c r="E138" s="117">
        <v>453.55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5"/>
      <c r="W138" s="45"/>
    </row>
    <row r="139" spans="1:23" ht="16.5" outlineLevel="5" thickBot="1">
      <c r="A139" s="63" t="s">
        <v>91</v>
      </c>
      <c r="B139" s="64">
        <v>951</v>
      </c>
      <c r="C139" s="65"/>
      <c r="D139" s="65" t="s">
        <v>198</v>
      </c>
      <c r="E139" s="117">
        <v>393.69351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9539.0701</v>
      </c>
      <c r="W139" s="45">
        <f>V139/E137*100</f>
        <v>54.80699678939881</v>
      </c>
    </row>
    <row r="140" spans="1:23" ht="33.75" customHeight="1" outlineLevel="4" thickBot="1">
      <c r="A140" s="63" t="s">
        <v>85</v>
      </c>
      <c r="B140" s="64">
        <v>951</v>
      </c>
      <c r="C140" s="65"/>
      <c r="D140" s="65" t="s">
        <v>205</v>
      </c>
      <c r="E140" s="117">
        <v>0</v>
      </c>
      <c r="F140" s="132" t="e">
        <f>#REF!</f>
        <v>#REF!</v>
      </c>
      <c r="G140" s="28" t="e">
        <f>#REF!</f>
        <v>#REF!</v>
      </c>
      <c r="H140" s="28" t="e">
        <f>#REF!</f>
        <v>#REF!</v>
      </c>
      <c r="I140" s="28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52" t="e">
        <f>#REF!</f>
        <v>#REF!</v>
      </c>
      <c r="W140" s="45" t="e">
        <f>V140/E138*100</f>
        <v>#REF!</v>
      </c>
    </row>
    <row r="141" spans="1:23" ht="19.5" customHeight="1" outlineLevel="4" thickBot="1">
      <c r="A141" s="63" t="s">
        <v>34</v>
      </c>
      <c r="B141" s="64">
        <v>951</v>
      </c>
      <c r="C141" s="65"/>
      <c r="D141" s="65" t="s">
        <v>206</v>
      </c>
      <c r="E141" s="67">
        <v>23700.21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9"/>
      <c r="W141" s="45"/>
    </row>
    <row r="142" spans="1:23" ht="33.75" customHeight="1" outlineLevel="4" thickBot="1">
      <c r="A142" s="119" t="s">
        <v>120</v>
      </c>
      <c r="B142" s="64">
        <v>951</v>
      </c>
      <c r="C142" s="65"/>
      <c r="D142" s="65" t="s">
        <v>207</v>
      </c>
      <c r="E142" s="67">
        <v>0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9"/>
      <c r="W142" s="45"/>
    </row>
    <row r="143" spans="1:23" ht="32.25" outlineLevel="5" thickBot="1">
      <c r="A143" s="63" t="s">
        <v>117</v>
      </c>
      <c r="B143" s="64">
        <v>951</v>
      </c>
      <c r="C143" s="65"/>
      <c r="D143" s="65" t="s">
        <v>208</v>
      </c>
      <c r="E143" s="117">
        <v>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>
        <v>1067.9833</v>
      </c>
      <c r="W143" s="45">
        <f>V143/E141*100</f>
        <v>4.506218721268715</v>
      </c>
    </row>
    <row r="144" spans="1:23" ht="32.25" outlineLevel="5" thickBot="1">
      <c r="A144" s="63" t="s">
        <v>118</v>
      </c>
      <c r="B144" s="64">
        <v>951</v>
      </c>
      <c r="C144" s="65"/>
      <c r="D144" s="65" t="s">
        <v>211</v>
      </c>
      <c r="E144" s="67">
        <v>0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5"/>
      <c r="W144" s="45"/>
    </row>
    <row r="145" spans="1:23" ht="32.25" outlineLevel="5" thickBot="1">
      <c r="A145" s="68" t="s">
        <v>35</v>
      </c>
      <c r="B145" s="64">
        <v>951</v>
      </c>
      <c r="C145" s="65"/>
      <c r="D145" s="65" t="s">
        <v>212</v>
      </c>
      <c r="E145" s="117">
        <v>1003.4</v>
      </c>
      <c r="F145" s="4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55"/>
      <c r="W145" s="45"/>
    </row>
    <row r="146" spans="1:23" ht="32.25" outlineLevel="5" thickBot="1">
      <c r="A146" s="68" t="s">
        <v>36</v>
      </c>
      <c r="B146" s="64">
        <v>951</v>
      </c>
      <c r="C146" s="65"/>
      <c r="D146" s="65" t="s">
        <v>213</v>
      </c>
      <c r="E146" s="117">
        <v>538</v>
      </c>
      <c r="F146" s="4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55"/>
      <c r="W146" s="45"/>
    </row>
    <row r="147" spans="1:23" ht="32.25" outlineLevel="6" thickBot="1">
      <c r="A147" s="68" t="s">
        <v>37</v>
      </c>
      <c r="B147" s="64">
        <v>951</v>
      </c>
      <c r="C147" s="65"/>
      <c r="D147" s="65" t="s">
        <v>214</v>
      </c>
      <c r="E147" s="117">
        <v>652</v>
      </c>
      <c r="F147" s="6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5"/>
      <c r="W147" s="45"/>
    </row>
    <row r="148" spans="1:23" ht="34.5" customHeight="1" outlineLevel="6" thickBot="1">
      <c r="A148" s="8" t="s">
        <v>23</v>
      </c>
      <c r="B148" s="16">
        <v>951</v>
      </c>
      <c r="C148" s="9" t="s">
        <v>2</v>
      </c>
      <c r="D148" s="9" t="s">
        <v>215</v>
      </c>
      <c r="E148" s="10">
        <f>E149</f>
        <v>1624</v>
      </c>
      <c r="F148" s="6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55"/>
      <c r="W148" s="45"/>
    </row>
    <row r="149" spans="1:23" ht="34.5" customHeight="1" outlineLevel="6" thickBot="1">
      <c r="A149" s="63" t="s">
        <v>14</v>
      </c>
      <c r="B149" s="64">
        <v>951</v>
      </c>
      <c r="C149" s="65" t="s">
        <v>2</v>
      </c>
      <c r="D149" s="65" t="s">
        <v>216</v>
      </c>
      <c r="E149" s="67">
        <v>1624</v>
      </c>
      <c r="F149" s="6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55"/>
      <c r="W149" s="45"/>
    </row>
    <row r="150" spans="1:23" ht="18" customHeight="1" outlineLevel="6" thickBot="1">
      <c r="A150" s="8" t="s">
        <v>10</v>
      </c>
      <c r="B150" s="16">
        <v>951</v>
      </c>
      <c r="C150" s="9"/>
      <c r="D150" s="9" t="s">
        <v>215</v>
      </c>
      <c r="E150" s="10">
        <f>E151</f>
        <v>50</v>
      </c>
      <c r="F150" s="133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4" t="e">
        <f>#REF!+#REF!</f>
        <v>#REF!</v>
      </c>
      <c r="W150" s="45" t="e">
        <f>V150/E148*100</f>
        <v>#REF!</v>
      </c>
    </row>
    <row r="151" spans="1:23" ht="33.75" customHeight="1" outlineLevel="4" thickBot="1">
      <c r="A151" s="63" t="s">
        <v>41</v>
      </c>
      <c r="B151" s="64">
        <v>951</v>
      </c>
      <c r="C151" s="65"/>
      <c r="D151" s="65" t="s">
        <v>217</v>
      </c>
      <c r="E151" s="67">
        <v>50</v>
      </c>
      <c r="F151" s="132" t="e">
        <f>#REF!</f>
        <v>#REF!</v>
      </c>
      <c r="G151" s="28" t="e">
        <f>#REF!</f>
        <v>#REF!</v>
      </c>
      <c r="H151" s="28" t="e">
        <f>#REF!</f>
        <v>#REF!</v>
      </c>
      <c r="I151" s="28" t="e">
        <f>#REF!</f>
        <v>#REF!</v>
      </c>
      <c r="J151" s="28" t="e">
        <f>#REF!</f>
        <v>#REF!</v>
      </c>
      <c r="K151" s="28" t="e">
        <f>#REF!</f>
        <v>#REF!</v>
      </c>
      <c r="L151" s="28" t="e">
        <f>#REF!</f>
        <v>#REF!</v>
      </c>
      <c r="M151" s="28" t="e">
        <f>#REF!</f>
        <v>#REF!</v>
      </c>
      <c r="N151" s="28" t="e">
        <f>#REF!</f>
        <v>#REF!</v>
      </c>
      <c r="O151" s="28" t="e">
        <f>#REF!</f>
        <v>#REF!</v>
      </c>
      <c r="P151" s="28" t="e">
        <f>#REF!</f>
        <v>#REF!</v>
      </c>
      <c r="Q151" s="28" t="e">
        <f>#REF!</f>
        <v>#REF!</v>
      </c>
      <c r="R151" s="28" t="e">
        <f>#REF!</f>
        <v>#REF!</v>
      </c>
      <c r="S151" s="28" t="e">
        <f>#REF!</f>
        <v>#REF!</v>
      </c>
      <c r="T151" s="28" t="e">
        <f>#REF!</f>
        <v>#REF!</v>
      </c>
      <c r="U151" s="28" t="e">
        <f>#REF!</f>
        <v>#REF!</v>
      </c>
      <c r="V151" s="52" t="e">
        <f>#REF!</f>
        <v>#REF!</v>
      </c>
      <c r="W151" s="45" t="e">
        <f>V151/E149*100</f>
        <v>#REF!</v>
      </c>
    </row>
    <row r="152" spans="1:23" ht="33" customHeight="1" outlineLevel="6" thickBot="1">
      <c r="A152" s="8" t="s">
        <v>104</v>
      </c>
      <c r="B152" s="16">
        <v>951</v>
      </c>
      <c r="C152" s="9"/>
      <c r="D152" s="9" t="s">
        <v>215</v>
      </c>
      <c r="E152" s="10">
        <f>E154+E153</f>
        <v>1644.64</v>
      </c>
      <c r="F152" s="133" t="e">
        <f>#REF!+#REF!</f>
        <v>#REF!</v>
      </c>
      <c r="G152" s="25" t="e">
        <f>#REF!+#REF!</f>
        <v>#REF!</v>
      </c>
      <c r="H152" s="25" t="e">
        <f>#REF!+#REF!</f>
        <v>#REF!</v>
      </c>
      <c r="I152" s="25" t="e">
        <f>#REF!+#REF!</f>
        <v>#REF!</v>
      </c>
      <c r="J152" s="25" t="e">
        <f>#REF!+#REF!</f>
        <v>#REF!</v>
      </c>
      <c r="K152" s="25" t="e">
        <f>#REF!+#REF!</f>
        <v>#REF!</v>
      </c>
      <c r="L152" s="25" t="e">
        <f>#REF!+#REF!</f>
        <v>#REF!</v>
      </c>
      <c r="M152" s="25" t="e">
        <f>#REF!+#REF!</f>
        <v>#REF!</v>
      </c>
      <c r="N152" s="25" t="e">
        <f>#REF!+#REF!</f>
        <v>#REF!</v>
      </c>
      <c r="O152" s="25" t="e">
        <f>#REF!+#REF!</f>
        <v>#REF!</v>
      </c>
      <c r="P152" s="25" t="e">
        <f>#REF!+#REF!</f>
        <v>#REF!</v>
      </c>
      <c r="Q152" s="25" t="e">
        <f>#REF!+#REF!</f>
        <v>#REF!</v>
      </c>
      <c r="R152" s="25" t="e">
        <f>#REF!+#REF!</f>
        <v>#REF!</v>
      </c>
      <c r="S152" s="25" t="e">
        <f>#REF!+#REF!</f>
        <v>#REF!</v>
      </c>
      <c r="T152" s="25" t="e">
        <f>#REF!+#REF!</f>
        <v>#REF!</v>
      </c>
      <c r="U152" s="25" t="e">
        <f>#REF!+#REF!</f>
        <v>#REF!</v>
      </c>
      <c r="V152" s="54" t="e">
        <f>#REF!+#REF!</f>
        <v>#REF!</v>
      </c>
      <c r="W152" s="45" t="e">
        <f>V152/E150*100</f>
        <v>#REF!</v>
      </c>
    </row>
    <row r="153" spans="1:23" ht="48" outlineLevel="6" thickBot="1">
      <c r="A153" s="124" t="s">
        <v>253</v>
      </c>
      <c r="B153" s="125">
        <v>951</v>
      </c>
      <c r="C153" s="126"/>
      <c r="D153" s="126" t="s">
        <v>254</v>
      </c>
      <c r="E153" s="127">
        <v>1243.68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0</v>
      </c>
      <c r="W153" s="45">
        <f>V153/E151*100</f>
        <v>0</v>
      </c>
    </row>
    <row r="154" spans="1:23" ht="48" outlineLevel="6" thickBot="1">
      <c r="A154" s="63" t="s">
        <v>105</v>
      </c>
      <c r="B154" s="64">
        <v>951</v>
      </c>
      <c r="C154" s="65"/>
      <c r="D154" s="65" t="s">
        <v>219</v>
      </c>
      <c r="E154" s="67">
        <v>400.96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48" customHeight="1" outlineLevel="6" thickBot="1">
      <c r="A155" s="8" t="s">
        <v>11</v>
      </c>
      <c r="B155" s="16">
        <v>951</v>
      </c>
      <c r="C155" s="9"/>
      <c r="D155" s="9" t="s">
        <v>215</v>
      </c>
      <c r="E155" s="10">
        <f>E156</f>
        <v>230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32.25" outlineLevel="6" thickBot="1">
      <c r="A156" s="68" t="s">
        <v>43</v>
      </c>
      <c r="B156" s="64">
        <v>951</v>
      </c>
      <c r="C156" s="65"/>
      <c r="D156" s="65" t="s">
        <v>218</v>
      </c>
      <c r="E156" s="67">
        <v>230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16.5" outlineLevel="5" thickBot="1">
      <c r="A157" s="69" t="s">
        <v>106</v>
      </c>
      <c r="B157" s="16">
        <v>951</v>
      </c>
      <c r="C157" s="9"/>
      <c r="D157" s="9" t="s">
        <v>215</v>
      </c>
      <c r="E157" s="104">
        <f>E158</f>
        <v>1667.42325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>
        <v>110.26701</v>
      </c>
      <c r="W157" s="45">
        <f>V157/E155*100</f>
        <v>47.94217826086957</v>
      </c>
    </row>
    <row r="158" spans="1:23" ht="33" customHeight="1" outlineLevel="5" thickBot="1">
      <c r="A158" s="68" t="s">
        <v>107</v>
      </c>
      <c r="B158" s="64">
        <v>951</v>
      </c>
      <c r="C158" s="65"/>
      <c r="D158" s="65" t="s">
        <v>220</v>
      </c>
      <c r="E158" s="103">
        <v>1667.42325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>
        <v>2639.87191</v>
      </c>
      <c r="W158" s="45">
        <f>V158/E156*100</f>
        <v>1147.7703956521739</v>
      </c>
    </row>
    <row r="159" spans="1:23" ht="22.5" customHeight="1" outlineLevel="5" thickBot="1">
      <c r="A159" s="8" t="s">
        <v>78</v>
      </c>
      <c r="B159" s="16">
        <v>951</v>
      </c>
      <c r="C159" s="9"/>
      <c r="D159" s="9" t="s">
        <v>215</v>
      </c>
      <c r="E159" s="10">
        <f>E160+E161</f>
        <v>50.35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20.25" customHeight="1" outlineLevel="5" thickBot="1">
      <c r="A160" s="68" t="s">
        <v>79</v>
      </c>
      <c r="B160" s="64">
        <v>951</v>
      </c>
      <c r="C160" s="65"/>
      <c r="D160" s="65" t="s">
        <v>221</v>
      </c>
      <c r="E160" s="67">
        <v>0.35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20.25" customHeight="1" outlineLevel="5" thickBot="1">
      <c r="A161" s="63" t="s">
        <v>108</v>
      </c>
      <c r="B161" s="64">
        <v>951</v>
      </c>
      <c r="C161" s="65"/>
      <c r="D161" s="65" t="s">
        <v>222</v>
      </c>
      <c r="E161" s="67">
        <v>50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53.25" customHeight="1" outlineLevel="5" thickBot="1">
      <c r="A162" s="128" t="s">
        <v>100</v>
      </c>
      <c r="B162" s="16">
        <v>951</v>
      </c>
      <c r="C162" s="9"/>
      <c r="D162" s="9" t="s">
        <v>123</v>
      </c>
      <c r="E162" s="104">
        <f>E163</f>
        <v>43.23244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24" customHeight="1" outlineLevel="5" thickBot="1">
      <c r="A163" s="63" t="s">
        <v>91</v>
      </c>
      <c r="B163" s="86">
        <v>951</v>
      </c>
      <c r="C163" s="65"/>
      <c r="D163" s="65" t="s">
        <v>198</v>
      </c>
      <c r="E163" s="67">
        <v>43.23244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24" customHeight="1" outlineLevel="5" thickBot="1">
      <c r="A164" s="8" t="s">
        <v>12</v>
      </c>
      <c r="B164" s="16">
        <v>951</v>
      </c>
      <c r="C164" s="9"/>
      <c r="D164" s="9" t="s">
        <v>123</v>
      </c>
      <c r="E164" s="104">
        <f>E165</f>
        <v>1463.3712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37.5" customHeight="1" outlineLevel="5" thickBot="1">
      <c r="A165" s="85" t="s">
        <v>92</v>
      </c>
      <c r="B165" s="86">
        <v>951</v>
      </c>
      <c r="C165" s="65"/>
      <c r="D165" s="65" t="s">
        <v>195</v>
      </c>
      <c r="E165" s="67">
        <v>1463.3712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19.5" outlineLevel="6" thickBot="1">
      <c r="A166" s="128" t="s">
        <v>241</v>
      </c>
      <c r="B166" s="16">
        <v>951</v>
      </c>
      <c r="C166" s="9"/>
      <c r="D166" s="9" t="s">
        <v>123</v>
      </c>
      <c r="E166" s="10">
        <f>E167</f>
        <v>73.51048</v>
      </c>
      <c r="F166" s="21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31"/>
      <c r="V166" s="49">
        <v>0</v>
      </c>
      <c r="W166" s="45">
        <f>V166/E164*100</f>
        <v>0</v>
      </c>
    </row>
    <row r="167" spans="1:23" ht="16.5" outlineLevel="6" thickBot="1">
      <c r="A167" s="63" t="s">
        <v>91</v>
      </c>
      <c r="B167" s="64">
        <v>951</v>
      </c>
      <c r="C167" s="65"/>
      <c r="D167" s="65" t="s">
        <v>198</v>
      </c>
      <c r="E167" s="67">
        <v>73.51048</v>
      </c>
      <c r="F167" s="131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50" t="e">
        <f>#REF!</f>
        <v>#REF!</v>
      </c>
      <c r="W167" s="45" t="e">
        <f>V167/E165*100</f>
        <v>#REF!</v>
      </c>
    </row>
    <row r="168" spans="1:23" ht="16.5" outlineLevel="6" thickBot="1">
      <c r="A168" s="8" t="s">
        <v>13</v>
      </c>
      <c r="B168" s="16">
        <v>951</v>
      </c>
      <c r="C168" s="9"/>
      <c r="D168" s="9" t="s">
        <v>215</v>
      </c>
      <c r="E168" s="10">
        <f>E169</f>
        <v>865</v>
      </c>
      <c r="F168" s="12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3"/>
      <c r="W168" s="45"/>
    </row>
    <row r="169" spans="1:23" ht="32.25" outlineLevel="6" thickBot="1">
      <c r="A169" s="63" t="s">
        <v>55</v>
      </c>
      <c r="B169" s="64">
        <v>951</v>
      </c>
      <c r="C169" s="65"/>
      <c r="D169" s="65" t="s">
        <v>223</v>
      </c>
      <c r="E169" s="67">
        <v>865</v>
      </c>
      <c r="F169" s="12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3"/>
      <c r="W169" s="45"/>
    </row>
    <row r="170" spans="1:23" ht="32.25" outlineLevel="6" thickBot="1">
      <c r="A170" s="69" t="s">
        <v>16</v>
      </c>
      <c r="B170" s="16">
        <v>951</v>
      </c>
      <c r="C170" s="9"/>
      <c r="D170" s="9" t="s">
        <v>215</v>
      </c>
      <c r="E170" s="10">
        <f>E171</f>
        <v>2000</v>
      </c>
      <c r="F170" s="57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55"/>
      <c r="W170" s="45"/>
    </row>
    <row r="171" spans="1:23" ht="32.25" outlineLevel="6" thickBot="1">
      <c r="A171" s="68" t="s">
        <v>58</v>
      </c>
      <c r="B171" s="64">
        <v>951</v>
      </c>
      <c r="C171" s="65"/>
      <c r="D171" s="65" t="s">
        <v>224</v>
      </c>
      <c r="E171" s="67">
        <v>2000</v>
      </c>
      <c r="F171" s="130" t="e">
        <f>#REF!</f>
        <v>#REF!</v>
      </c>
      <c r="G171" s="27" t="e">
        <f>#REF!</f>
        <v>#REF!</v>
      </c>
      <c r="H171" s="27" t="e">
        <f>#REF!</f>
        <v>#REF!</v>
      </c>
      <c r="I171" s="27" t="e">
        <f>#REF!</f>
        <v>#REF!</v>
      </c>
      <c r="J171" s="27" t="e">
        <f>#REF!</f>
        <v>#REF!</v>
      </c>
      <c r="K171" s="27" t="e">
        <f>#REF!</f>
        <v>#REF!</v>
      </c>
      <c r="L171" s="27" t="e">
        <f>#REF!</f>
        <v>#REF!</v>
      </c>
      <c r="M171" s="27" t="e">
        <f>#REF!</f>
        <v>#REF!</v>
      </c>
      <c r="N171" s="27" t="e">
        <f>#REF!</f>
        <v>#REF!</v>
      </c>
      <c r="O171" s="27" t="e">
        <f>#REF!</f>
        <v>#REF!</v>
      </c>
      <c r="P171" s="27" t="e">
        <f>#REF!</f>
        <v>#REF!</v>
      </c>
      <c r="Q171" s="27" t="e">
        <f>#REF!</f>
        <v>#REF!</v>
      </c>
      <c r="R171" s="27" t="e">
        <f>#REF!</f>
        <v>#REF!</v>
      </c>
      <c r="S171" s="27" t="e">
        <f>#REF!</f>
        <v>#REF!</v>
      </c>
      <c r="T171" s="27" t="e">
        <f>#REF!</f>
        <v>#REF!</v>
      </c>
      <c r="U171" s="27" t="e">
        <f>#REF!</f>
        <v>#REF!</v>
      </c>
      <c r="V171" s="51" t="e">
        <f>#REF!</f>
        <v>#REF!</v>
      </c>
      <c r="W171" s="45" t="e">
        <f aca="true" t="shared" si="0" ref="W171:W177">V171/E169*100</f>
        <v>#REF!</v>
      </c>
    </row>
    <row r="172" spans="1:23" ht="16.5" outlineLevel="6" thickBot="1">
      <c r="A172" s="8" t="s">
        <v>21</v>
      </c>
      <c r="B172" s="16">
        <v>951</v>
      </c>
      <c r="C172" s="9"/>
      <c r="D172" s="9" t="s">
        <v>215</v>
      </c>
      <c r="E172" s="10">
        <f>E173</f>
        <v>0</v>
      </c>
      <c r="F172" s="132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48" t="e">
        <f>#REF!</f>
        <v>#REF!</v>
      </c>
      <c r="W172" s="45" t="e">
        <f t="shared" si="0"/>
        <v>#REF!</v>
      </c>
    </row>
    <row r="173" spans="1:23" ht="32.25" customHeight="1" outlineLevel="6" thickBot="1">
      <c r="A173" s="63" t="s">
        <v>59</v>
      </c>
      <c r="B173" s="64">
        <v>951</v>
      </c>
      <c r="C173" s="65"/>
      <c r="D173" s="65" t="s">
        <v>225</v>
      </c>
      <c r="E173" s="67">
        <v>0</v>
      </c>
      <c r="F173" s="131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50" t="e">
        <f>#REF!</f>
        <v>#REF!</v>
      </c>
      <c r="W173" s="45" t="e">
        <f t="shared" si="0"/>
        <v>#REF!</v>
      </c>
    </row>
    <row r="174" spans="1:23" ht="18.75" customHeight="1" outlineLevel="6" thickBot="1">
      <c r="A174" s="8" t="s">
        <v>60</v>
      </c>
      <c r="B174" s="16">
        <v>951</v>
      </c>
      <c r="C174" s="9"/>
      <c r="D174" s="9" t="s">
        <v>215</v>
      </c>
      <c r="E174" s="10">
        <f>E175</f>
        <v>100</v>
      </c>
      <c r="F174" s="22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32"/>
      <c r="V174" s="49">
        <v>48.715</v>
      </c>
      <c r="W174" s="45" t="e">
        <f t="shared" si="0"/>
        <v>#DIV/0!</v>
      </c>
    </row>
    <row r="175" spans="1:23" ht="48.75" customHeight="1" outlineLevel="6" thickBot="1">
      <c r="A175" s="63" t="s">
        <v>61</v>
      </c>
      <c r="B175" s="64">
        <v>951</v>
      </c>
      <c r="C175" s="65"/>
      <c r="D175" s="65" t="s">
        <v>226</v>
      </c>
      <c r="E175" s="67">
        <v>100</v>
      </c>
      <c r="F175" s="131" t="e">
        <f>#REF!</f>
        <v>#REF!</v>
      </c>
      <c r="G175" s="26" t="e">
        <f>#REF!</f>
        <v>#REF!</v>
      </c>
      <c r="H175" s="26" t="e">
        <f>#REF!</f>
        <v>#REF!</v>
      </c>
      <c r="I175" s="26" t="e">
        <f>#REF!</f>
        <v>#REF!</v>
      </c>
      <c r="J175" s="26" t="e">
        <f>#REF!</f>
        <v>#REF!</v>
      </c>
      <c r="K175" s="26" t="e">
        <f>#REF!</f>
        <v>#REF!</v>
      </c>
      <c r="L175" s="26" t="e">
        <f>#REF!</f>
        <v>#REF!</v>
      </c>
      <c r="M175" s="26" t="e">
        <f>#REF!</f>
        <v>#REF!</v>
      </c>
      <c r="N175" s="26" t="e">
        <f>#REF!</f>
        <v>#REF!</v>
      </c>
      <c r="O175" s="26" t="e">
        <f>#REF!</f>
        <v>#REF!</v>
      </c>
      <c r="P175" s="26" t="e">
        <f>#REF!</f>
        <v>#REF!</v>
      </c>
      <c r="Q175" s="26" t="e">
        <f>#REF!</f>
        <v>#REF!</v>
      </c>
      <c r="R175" s="26" t="e">
        <f>#REF!</f>
        <v>#REF!</v>
      </c>
      <c r="S175" s="26" t="e">
        <f>#REF!</f>
        <v>#REF!</v>
      </c>
      <c r="T175" s="26" t="e">
        <f>#REF!</f>
        <v>#REF!</v>
      </c>
      <c r="U175" s="26" t="e">
        <f>#REF!</f>
        <v>#REF!</v>
      </c>
      <c r="V175" s="50" t="e">
        <f>#REF!</f>
        <v>#REF!</v>
      </c>
      <c r="W175" s="45" t="e">
        <f t="shared" si="0"/>
        <v>#REF!</v>
      </c>
    </row>
    <row r="176" spans="1:23" ht="18" customHeight="1" outlineLevel="6" thickBot="1">
      <c r="A176" s="69" t="s">
        <v>22</v>
      </c>
      <c r="B176" s="16">
        <v>951</v>
      </c>
      <c r="C176" s="9"/>
      <c r="D176" s="9" t="s">
        <v>215</v>
      </c>
      <c r="E176" s="10">
        <f>E177</f>
        <v>20178</v>
      </c>
      <c r="F176" s="133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 t="e">
        <f>#REF!</f>
        <v>#REF!</v>
      </c>
      <c r="O176" s="25" t="e">
        <f>#REF!</f>
        <v>#REF!</v>
      </c>
      <c r="P176" s="25" t="e">
        <f>#REF!</f>
        <v>#REF!</v>
      </c>
      <c r="Q176" s="25" t="e">
        <f>#REF!</f>
        <v>#REF!</v>
      </c>
      <c r="R176" s="25" t="e">
        <f>#REF!</f>
        <v>#REF!</v>
      </c>
      <c r="S176" s="25" t="e">
        <f>#REF!</f>
        <v>#REF!</v>
      </c>
      <c r="T176" s="25" t="e">
        <f>#REF!</f>
        <v>#REF!</v>
      </c>
      <c r="U176" s="25" t="e">
        <f>#REF!</f>
        <v>#REF!</v>
      </c>
      <c r="V176" s="54" t="e">
        <f>#REF!</f>
        <v>#REF!</v>
      </c>
      <c r="W176" s="45" t="e">
        <f t="shared" si="0"/>
        <v>#REF!</v>
      </c>
    </row>
    <row r="177" spans="1:23" ht="48" outlineLevel="6" thickBot="1">
      <c r="A177" s="63" t="s">
        <v>62</v>
      </c>
      <c r="B177" s="64">
        <v>951</v>
      </c>
      <c r="C177" s="65"/>
      <c r="D177" s="65" t="s">
        <v>227</v>
      </c>
      <c r="E177" s="67">
        <v>20178</v>
      </c>
      <c r="F177" s="132" t="e">
        <f>#REF!</f>
        <v>#REF!</v>
      </c>
      <c r="G177" s="28" t="e">
        <f>#REF!</f>
        <v>#REF!</v>
      </c>
      <c r="H177" s="28" t="e">
        <f>#REF!</f>
        <v>#REF!</v>
      </c>
      <c r="I177" s="28" t="e">
        <f>#REF!</f>
        <v>#REF!</v>
      </c>
      <c r="J177" s="28" t="e">
        <f>#REF!</f>
        <v>#REF!</v>
      </c>
      <c r="K177" s="28" t="e">
        <f>#REF!</f>
        <v>#REF!</v>
      </c>
      <c r="L177" s="28" t="e">
        <f>#REF!</f>
        <v>#REF!</v>
      </c>
      <c r="M177" s="28" t="e">
        <f>#REF!</f>
        <v>#REF!</v>
      </c>
      <c r="N177" s="28" t="e">
        <f>#REF!</f>
        <v>#REF!</v>
      </c>
      <c r="O177" s="28" t="e">
        <f>#REF!</f>
        <v>#REF!</v>
      </c>
      <c r="P177" s="28" t="e">
        <f>#REF!</f>
        <v>#REF!</v>
      </c>
      <c r="Q177" s="28" t="e">
        <f>#REF!</f>
        <v>#REF!</v>
      </c>
      <c r="R177" s="28" t="e">
        <f>#REF!</f>
        <v>#REF!</v>
      </c>
      <c r="S177" s="28" t="e">
        <f>#REF!</f>
        <v>#REF!</v>
      </c>
      <c r="T177" s="28" t="e">
        <f>#REF!</f>
        <v>#REF!</v>
      </c>
      <c r="U177" s="28" t="e">
        <f>#REF!</f>
        <v>#REF!</v>
      </c>
      <c r="V177" s="52" t="e">
        <f>#REF!</f>
        <v>#REF!</v>
      </c>
      <c r="W177" s="45" t="e">
        <f t="shared" si="0"/>
        <v>#REF!</v>
      </c>
    </row>
    <row r="178" spans="1:23" ht="33.75" customHeight="1" outlineLevel="6" thickBot="1">
      <c r="A178" s="134" t="s">
        <v>20</v>
      </c>
      <c r="B178" s="135" t="s">
        <v>19</v>
      </c>
      <c r="C178" s="136"/>
      <c r="D178" s="135" t="s">
        <v>193</v>
      </c>
      <c r="E178" s="137">
        <f>E187+E181+E179+E185+E183</f>
        <v>4696.864210000001</v>
      </c>
      <c r="F178" s="4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59"/>
      <c r="W178" s="45"/>
    </row>
    <row r="179" spans="1:23" ht="33.75" customHeight="1" outlineLevel="6" thickBot="1">
      <c r="A179" s="128" t="s">
        <v>113</v>
      </c>
      <c r="B179" s="141" t="s">
        <v>19</v>
      </c>
      <c r="C179" s="142"/>
      <c r="D179" s="141" t="s">
        <v>215</v>
      </c>
      <c r="E179" s="116">
        <f>E180</f>
        <v>255.44022</v>
      </c>
      <c r="F179" s="4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59"/>
      <c r="W179" s="45"/>
    </row>
    <row r="180" spans="1:23" ht="16.5" outlineLevel="6" thickBot="1">
      <c r="A180" s="63" t="s">
        <v>91</v>
      </c>
      <c r="B180" s="143" t="s">
        <v>19</v>
      </c>
      <c r="C180" s="144"/>
      <c r="D180" s="143" t="s">
        <v>198</v>
      </c>
      <c r="E180" s="115">
        <v>255.44022</v>
      </c>
      <c r="F180" s="129" t="e">
        <f>#REF!+#REF!</f>
        <v>#REF!</v>
      </c>
      <c r="G180" s="24" t="e">
        <f>#REF!+#REF!</f>
        <v>#REF!</v>
      </c>
      <c r="H180" s="24" t="e">
        <f>#REF!+#REF!</f>
        <v>#REF!</v>
      </c>
      <c r="I180" s="24" t="e">
        <f>#REF!+#REF!</f>
        <v>#REF!</v>
      </c>
      <c r="J180" s="24" t="e">
        <f>#REF!+#REF!</f>
        <v>#REF!</v>
      </c>
      <c r="K180" s="24" t="e">
        <f>#REF!+#REF!</f>
        <v>#REF!</v>
      </c>
      <c r="L180" s="24" t="e">
        <f>#REF!+#REF!</f>
        <v>#REF!</v>
      </c>
      <c r="M180" s="24" t="e">
        <f>#REF!+#REF!</f>
        <v>#REF!</v>
      </c>
      <c r="N180" s="24" t="e">
        <f>#REF!+#REF!</f>
        <v>#REF!</v>
      </c>
      <c r="O180" s="24" t="e">
        <f>#REF!+#REF!</f>
        <v>#REF!</v>
      </c>
      <c r="P180" s="24" t="e">
        <f>#REF!+#REF!</f>
        <v>#REF!</v>
      </c>
      <c r="Q180" s="24" t="e">
        <f>#REF!+#REF!</f>
        <v>#REF!</v>
      </c>
      <c r="R180" s="24" t="e">
        <f>#REF!+#REF!</f>
        <v>#REF!</v>
      </c>
      <c r="S180" s="24" t="e">
        <f>#REF!+#REF!</f>
        <v>#REF!</v>
      </c>
      <c r="T180" s="24" t="e">
        <f>#REF!+#REF!</f>
        <v>#REF!</v>
      </c>
      <c r="U180" s="24" t="e">
        <f>#REF!+#REF!</f>
        <v>#REF!</v>
      </c>
      <c r="V180" s="46" t="e">
        <f>#REF!+#REF!</f>
        <v>#REF!</v>
      </c>
      <c r="W180" s="45" t="e">
        <f>V180/E178*100</f>
        <v>#REF!</v>
      </c>
    </row>
    <row r="181" spans="1:23" ht="16.5" outlineLevel="6" thickBot="1">
      <c r="A181" s="128" t="s">
        <v>100</v>
      </c>
      <c r="B181" s="141" t="s">
        <v>19</v>
      </c>
      <c r="C181" s="142"/>
      <c r="D181" s="141" t="s">
        <v>215</v>
      </c>
      <c r="E181" s="116">
        <f>E182</f>
        <v>1097.49305</v>
      </c>
      <c r="F181" s="110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2"/>
      <c r="W181" s="45"/>
    </row>
    <row r="182" spans="1:23" ht="16.5" outlineLevel="6" thickBot="1">
      <c r="A182" s="63" t="s">
        <v>91</v>
      </c>
      <c r="B182" s="143" t="s">
        <v>19</v>
      </c>
      <c r="C182" s="144"/>
      <c r="D182" s="143" t="s">
        <v>198</v>
      </c>
      <c r="E182" s="115">
        <v>1097.49305</v>
      </c>
      <c r="F182" s="110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2"/>
      <c r="W182" s="45"/>
    </row>
    <row r="183" spans="1:23" ht="16.5" outlineLevel="6" thickBot="1">
      <c r="A183" s="8" t="s">
        <v>12</v>
      </c>
      <c r="B183" s="141" t="s">
        <v>19</v>
      </c>
      <c r="C183" s="142"/>
      <c r="D183" s="141" t="s">
        <v>215</v>
      </c>
      <c r="E183" s="116">
        <f>E184</f>
        <v>44.93094</v>
      </c>
      <c r="F183" s="110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2"/>
      <c r="W183" s="45"/>
    </row>
    <row r="184" spans="1:23" ht="16.5" outlineLevel="6" thickBot="1">
      <c r="A184" s="63" t="s">
        <v>91</v>
      </c>
      <c r="B184" s="143" t="s">
        <v>19</v>
      </c>
      <c r="C184" s="144"/>
      <c r="D184" s="143" t="s">
        <v>198</v>
      </c>
      <c r="E184" s="115">
        <v>44.93094</v>
      </c>
      <c r="F184" s="110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2"/>
      <c r="W184" s="45"/>
    </row>
    <row r="185" spans="1:23" ht="16.5" outlineLevel="6" thickBot="1">
      <c r="A185" s="8" t="s">
        <v>242</v>
      </c>
      <c r="B185" s="16">
        <v>953</v>
      </c>
      <c r="C185" s="9"/>
      <c r="D185" s="9" t="s">
        <v>215</v>
      </c>
      <c r="E185" s="104">
        <f>E186</f>
        <v>30</v>
      </c>
      <c r="F185" s="110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2"/>
      <c r="W185" s="45"/>
    </row>
    <row r="186" spans="1:23" ht="32.25" outlineLevel="6" thickBot="1">
      <c r="A186" s="68" t="s">
        <v>243</v>
      </c>
      <c r="B186" s="64">
        <v>953</v>
      </c>
      <c r="C186" s="65"/>
      <c r="D186" s="65" t="s">
        <v>244</v>
      </c>
      <c r="E186" s="103">
        <v>30</v>
      </c>
      <c r="F186" s="110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2"/>
      <c r="W186" s="45"/>
    </row>
    <row r="187" spans="1:23" ht="16.5" outlineLevel="6" thickBot="1">
      <c r="A187" s="8" t="s">
        <v>15</v>
      </c>
      <c r="B187" s="16">
        <v>953</v>
      </c>
      <c r="C187" s="9"/>
      <c r="D187" s="9" t="s">
        <v>215</v>
      </c>
      <c r="E187" s="104">
        <f>E188</f>
        <v>3269</v>
      </c>
      <c r="F187" s="110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2"/>
      <c r="W187" s="45"/>
    </row>
    <row r="188" spans="1:23" ht="48" outlineLevel="6" thickBot="1">
      <c r="A188" s="68" t="s">
        <v>74</v>
      </c>
      <c r="B188" s="64">
        <v>953</v>
      </c>
      <c r="C188" s="65"/>
      <c r="D188" s="65" t="s">
        <v>228</v>
      </c>
      <c r="E188" s="103">
        <v>3269</v>
      </c>
      <c r="F188" s="110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2"/>
      <c r="W188" s="45"/>
    </row>
    <row r="189" spans="1:23" ht="19.5" outlineLevel="6" thickBot="1">
      <c r="A189" s="37" t="s">
        <v>3</v>
      </c>
      <c r="B189" s="37"/>
      <c r="C189" s="37"/>
      <c r="D189" s="37"/>
      <c r="E189" s="107">
        <f>E14+E118</f>
        <v>618843.6296000001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5"/>
      <c r="W189" s="45"/>
    </row>
    <row r="190" spans="1:23" ht="49.5" customHeight="1" outlineLevel="6">
      <c r="A190" s="1"/>
      <c r="B190" s="19"/>
      <c r="C190" s="1"/>
      <c r="D190" s="1"/>
      <c r="E190" s="1"/>
      <c r="F190" s="41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5"/>
      <c r="W190" s="45"/>
    </row>
    <row r="191" spans="1:23" ht="18.75">
      <c r="A191" s="3"/>
      <c r="B191" s="3"/>
      <c r="C191" s="3"/>
      <c r="D191" s="3"/>
      <c r="E191" s="3"/>
      <c r="F191" s="29" t="e">
        <f>#REF!+#REF!+F180+F121</f>
        <v>#REF!</v>
      </c>
      <c r="G191" s="29" t="e">
        <f>#REF!+#REF!+G180+G121</f>
        <v>#REF!</v>
      </c>
      <c r="H191" s="29" t="e">
        <f>#REF!+#REF!+H180+H121</f>
        <v>#REF!</v>
      </c>
      <c r="I191" s="29" t="e">
        <f>#REF!+#REF!+I180+I121</f>
        <v>#REF!</v>
      </c>
      <c r="J191" s="29" t="e">
        <f>#REF!+#REF!+J180+J121</f>
        <v>#REF!</v>
      </c>
      <c r="K191" s="29" t="e">
        <f>#REF!+#REF!+K180+K121</f>
        <v>#REF!</v>
      </c>
      <c r="L191" s="29" t="e">
        <f>#REF!+#REF!+L180+L121</f>
        <v>#REF!</v>
      </c>
      <c r="M191" s="29" t="e">
        <f>#REF!+#REF!+M180+M121</f>
        <v>#REF!</v>
      </c>
      <c r="N191" s="29" t="e">
        <f>#REF!+#REF!+N180+N121</f>
        <v>#REF!</v>
      </c>
      <c r="O191" s="29" t="e">
        <f>#REF!+#REF!+O180+O121</f>
        <v>#REF!</v>
      </c>
      <c r="P191" s="29" t="e">
        <f>#REF!+#REF!+P180+P121</f>
        <v>#REF!</v>
      </c>
      <c r="Q191" s="29" t="e">
        <f>#REF!+#REF!+Q180+Q121</f>
        <v>#REF!</v>
      </c>
      <c r="R191" s="29" t="e">
        <f>#REF!+#REF!+R180+R121</f>
        <v>#REF!</v>
      </c>
      <c r="S191" s="29" t="e">
        <f>#REF!+#REF!+S180+S121</f>
        <v>#REF!</v>
      </c>
      <c r="T191" s="29" t="e">
        <f>#REF!+#REF!+T180+T121</f>
        <v>#REF!</v>
      </c>
      <c r="U191" s="29" t="e">
        <f>#REF!+#REF!+U180+U121</f>
        <v>#REF!</v>
      </c>
      <c r="V191" s="56" t="e">
        <f>#REF!+#REF!+V180+V121</f>
        <v>#REF!</v>
      </c>
      <c r="W191" s="42" t="e">
        <f>V191/E189*100</f>
        <v>#REF!</v>
      </c>
    </row>
    <row r="192" spans="6:21" ht="15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6:21" ht="15.7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</sheetData>
  <sheetProtection/>
  <autoFilter ref="A13:E189"/>
  <mergeCells count="8">
    <mergeCell ref="A11:T11"/>
    <mergeCell ref="B6:U6"/>
    <mergeCell ref="B7:U7"/>
    <mergeCell ref="A10:T10"/>
    <mergeCell ref="B8:T8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2016-08-28T22:18:09Z</dcterms:modified>
  <cp:category/>
  <cp:version/>
  <cp:contentType/>
  <cp:contentStatus/>
</cp:coreProperties>
</file>